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24" i="10" l="1"/>
  <c r="D24" i="10"/>
  <c r="E24" i="10"/>
  <c r="F24" i="10"/>
  <c r="G24" i="10"/>
  <c r="H24" i="10"/>
  <c r="I24" i="10"/>
  <c r="J24" i="10"/>
  <c r="K24" i="10"/>
  <c r="L24" i="10"/>
  <c r="M24" i="10"/>
  <c r="C25" i="10"/>
  <c r="D25" i="10"/>
  <c r="E25" i="10"/>
  <c r="F25" i="10"/>
  <c r="G25" i="10"/>
  <c r="H25" i="10"/>
  <c r="I25" i="10"/>
  <c r="J25" i="10"/>
  <c r="K25" i="10"/>
  <c r="L25" i="10"/>
  <c r="M25" i="10"/>
  <c r="C26" i="10"/>
  <c r="D26" i="10"/>
  <c r="E26" i="10"/>
  <c r="F26" i="10"/>
  <c r="G26" i="10"/>
  <c r="H26" i="10"/>
  <c r="I26" i="10"/>
  <c r="J26" i="10"/>
  <c r="K26" i="10"/>
  <c r="L26" i="10"/>
  <c r="M26" i="10"/>
  <c r="C27" i="10"/>
  <c r="D27" i="10"/>
  <c r="E27" i="10"/>
  <c r="F27" i="10"/>
  <c r="G27" i="10"/>
  <c r="H27" i="10"/>
  <c r="I27" i="10"/>
  <c r="J27" i="10"/>
  <c r="K27" i="10"/>
  <c r="L27" i="10"/>
  <c r="M27" i="10"/>
  <c r="C28" i="10"/>
  <c r="D28" i="10"/>
  <c r="E28" i="10"/>
  <c r="F28" i="10"/>
  <c r="G28" i="10"/>
  <c r="H28" i="10"/>
  <c r="I28" i="10"/>
  <c r="J28" i="10"/>
  <c r="K28" i="10"/>
  <c r="L28" i="10"/>
  <c r="M28" i="10"/>
  <c r="C29" i="10"/>
  <c r="D29" i="10"/>
  <c r="E29" i="10"/>
  <c r="F29" i="10"/>
  <c r="G29" i="10"/>
  <c r="H29" i="10"/>
  <c r="I29" i="10"/>
  <c r="J29" i="10"/>
  <c r="K29" i="10"/>
  <c r="L29" i="10"/>
  <c r="M29" i="10"/>
  <c r="C30" i="10"/>
  <c r="D30" i="10"/>
  <c r="E30" i="10"/>
  <c r="F30" i="10"/>
  <c r="G30" i="10"/>
  <c r="H30" i="10"/>
  <c r="I30" i="10"/>
  <c r="J30" i="10"/>
  <c r="K30" i="10"/>
  <c r="L30" i="10"/>
  <c r="M30" i="10"/>
  <c r="C31" i="10"/>
  <c r="D31" i="10"/>
  <c r="E31" i="10"/>
  <c r="F31" i="10"/>
  <c r="G31" i="10"/>
  <c r="H31" i="10"/>
  <c r="I31" i="10"/>
  <c r="J31" i="10"/>
  <c r="K31" i="10"/>
  <c r="L31" i="10"/>
  <c r="M31" i="10"/>
  <c r="C32" i="10"/>
  <c r="D32" i="10"/>
  <c r="E32" i="10"/>
  <c r="F32" i="10"/>
  <c r="G32" i="10"/>
  <c r="H32" i="10"/>
  <c r="I32" i="10"/>
  <c r="J32" i="10"/>
  <c r="K32" i="10"/>
  <c r="L32" i="10"/>
  <c r="M32" i="10"/>
  <c r="B32" i="10"/>
  <c r="B31" i="10"/>
  <c r="B30" i="10"/>
  <c r="B29" i="10"/>
  <c r="B28" i="10"/>
  <c r="B27" i="10"/>
  <c r="B26" i="10"/>
  <c r="B25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3" i="10"/>
  <c r="L213" i="10"/>
  <c r="K213" i="10"/>
  <c r="J213" i="10"/>
  <c r="I213" i="10"/>
  <c r="H213" i="10"/>
  <c r="G213" i="10"/>
  <c r="F213" i="10"/>
  <c r="E213" i="10"/>
  <c r="D213" i="10"/>
  <c r="C213" i="10"/>
  <c r="B213" i="10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2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23" i="10"/>
  <c r="L223" i="10"/>
  <c r="K223" i="10"/>
  <c r="J223" i="10"/>
  <c r="I223" i="10"/>
  <c r="H223" i="10"/>
  <c r="G223" i="10"/>
  <c r="F223" i="10"/>
  <c r="E223" i="10"/>
  <c r="D223" i="10"/>
  <c r="C223" i="10"/>
  <c r="B223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K207" i="10" s="1"/>
  <c r="J192" i="10"/>
  <c r="I192" i="10"/>
  <c r="H192" i="10"/>
  <c r="G192" i="10"/>
  <c r="G207" i="10" s="1"/>
  <c r="F192" i="10"/>
  <c r="E192" i="10"/>
  <c r="D192" i="10"/>
  <c r="C192" i="10"/>
  <c r="C207" i="10" s="1"/>
  <c r="B192" i="10"/>
  <c r="B207" i="10" s="1"/>
  <c r="T107" i="6"/>
  <c r="U107" i="6" s="1"/>
  <c r="S106" i="6"/>
  <c r="R106" i="6"/>
  <c r="T105" i="6"/>
  <c r="U105" i="6" s="1"/>
  <c r="S104" i="6"/>
  <c r="R104" i="6"/>
  <c r="T103" i="6"/>
  <c r="U103" i="6" s="1"/>
  <c r="T102" i="6"/>
  <c r="U102" i="6" s="1"/>
  <c r="S101" i="6"/>
  <c r="R101" i="6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107" i="6"/>
  <c r="Q107" i="6" s="1"/>
  <c r="L107" i="6"/>
  <c r="M107" i="6" s="1"/>
  <c r="H107" i="6"/>
  <c r="I107" i="6" s="1"/>
  <c r="D107" i="6"/>
  <c r="E107" i="6" s="1"/>
  <c r="O106" i="6"/>
  <c r="N106" i="6"/>
  <c r="K106" i="6"/>
  <c r="J106" i="6"/>
  <c r="G106" i="6"/>
  <c r="F106" i="6"/>
  <c r="C106" i="6"/>
  <c r="B106" i="6"/>
  <c r="P105" i="6"/>
  <c r="Q105" i="6" s="1"/>
  <c r="L105" i="6"/>
  <c r="M105" i="6" s="1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D104" i="6" s="1"/>
  <c r="E104" i="6" s="1"/>
  <c r="P103" i="6"/>
  <c r="Q103" i="6" s="1"/>
  <c r="L103" i="6"/>
  <c r="M103" i="6" s="1"/>
  <c r="H103" i="6"/>
  <c r="I103" i="6" s="1"/>
  <c r="D103" i="6"/>
  <c r="E103" i="6" s="1"/>
  <c r="P102" i="6"/>
  <c r="Q102" i="6" s="1"/>
  <c r="M102" i="6"/>
  <c r="H102" i="6"/>
  <c r="I102" i="6" s="1"/>
  <c r="D102" i="6"/>
  <c r="E102" i="6" s="1"/>
  <c r="O101" i="6"/>
  <c r="N101" i="6"/>
  <c r="K101" i="6"/>
  <c r="J101" i="6"/>
  <c r="G101" i="6"/>
  <c r="F101" i="6"/>
  <c r="C101" i="6"/>
  <c r="C100" i="6" s="1"/>
  <c r="C99" i="6" s="1"/>
  <c r="B101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M207" i="10" l="1"/>
  <c r="L207" i="10"/>
  <c r="J207" i="10"/>
  <c r="F207" i="10"/>
  <c r="D207" i="10"/>
  <c r="G84" i="6"/>
  <c r="I207" i="10"/>
  <c r="G100" i="6"/>
  <c r="G99" i="6" s="1"/>
  <c r="U94" i="6"/>
  <c r="C49" i="17"/>
  <c r="D49" i="17" s="1"/>
  <c r="D106" i="6"/>
  <c r="E106" i="6" s="1"/>
  <c r="E207" i="10"/>
  <c r="J100" i="6"/>
  <c r="J99" i="6" s="1"/>
  <c r="H106" i="6"/>
  <c r="I106" i="6" s="1"/>
  <c r="H104" i="6"/>
  <c r="I104" i="6" s="1"/>
  <c r="T95" i="6"/>
  <c r="U95" i="6" s="1"/>
  <c r="T89" i="6"/>
  <c r="U89" i="6" s="1"/>
  <c r="N91" i="6"/>
  <c r="H89" i="6"/>
  <c r="I89" i="6" s="1"/>
  <c r="H85" i="6"/>
  <c r="I85" i="6" s="1"/>
  <c r="B91" i="6"/>
  <c r="H207" i="10"/>
  <c r="R100" i="6"/>
  <c r="R99" i="6" s="1"/>
  <c r="T106" i="6"/>
  <c r="U106" i="6" s="1"/>
  <c r="S100" i="6"/>
  <c r="S99" i="6" s="1"/>
  <c r="T104" i="6"/>
  <c r="U104" i="6" s="1"/>
  <c r="T101" i="6"/>
  <c r="U101" i="6" s="1"/>
  <c r="N100" i="6"/>
  <c r="N99" i="6" s="1"/>
  <c r="L106" i="6"/>
  <c r="M106" i="6" s="1"/>
  <c r="K100" i="6"/>
  <c r="K99" i="6" s="1"/>
  <c r="F100" i="6"/>
  <c r="F99" i="6" s="1"/>
  <c r="H101" i="6"/>
  <c r="I101" i="6" s="1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P106" i="6"/>
  <c r="Q106" i="6" s="1"/>
  <c r="O100" i="6"/>
  <c r="O99" i="6" s="1"/>
  <c r="P104" i="6"/>
  <c r="Q104" i="6" s="1"/>
  <c r="P101" i="6"/>
  <c r="Q101" i="6" s="1"/>
  <c r="L104" i="6"/>
  <c r="M104" i="6" s="1"/>
  <c r="L101" i="6"/>
  <c r="M101" i="6" s="1"/>
  <c r="B100" i="6"/>
  <c r="B99" i="6" s="1"/>
  <c r="D99" i="6" s="1"/>
  <c r="E99" i="6" s="1"/>
  <c r="D101" i="6"/>
  <c r="E101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C29" i="17" s="1"/>
  <c r="D87" i="6"/>
  <c r="E87" i="6" s="1"/>
  <c r="D85" i="6"/>
  <c r="E85" i="6" s="1"/>
  <c r="R84" i="6"/>
  <c r="J91" i="6"/>
  <c r="J84" i="6"/>
  <c r="F91" i="6"/>
  <c r="F84" i="6"/>
  <c r="B84" i="6"/>
  <c r="H99" i="6" l="1"/>
  <c r="I99" i="6" s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D29" i="17" s="1"/>
  <c r="H84" i="6"/>
  <c r="I84" i="6" s="1"/>
  <c r="B31" i="17"/>
  <c r="B30" i="17"/>
  <c r="C63" i="17"/>
  <c r="G83" i="6"/>
  <c r="C65" i="17"/>
  <c r="C64" i="17"/>
  <c r="L99" i="6"/>
  <c r="M99" i="6" s="1"/>
  <c r="D91" i="6"/>
  <c r="E91" i="6" s="1"/>
  <c r="T99" i="6"/>
  <c r="U99" i="6" s="1"/>
  <c r="L100" i="6"/>
  <c r="M100" i="6" s="1"/>
  <c r="T100" i="6"/>
  <c r="U100" i="6" s="1"/>
  <c r="P99" i="6"/>
  <c r="Q99" i="6" s="1"/>
  <c r="H100" i="6"/>
  <c r="I100" i="6" s="1"/>
  <c r="T91" i="6"/>
  <c r="U91" i="6" s="1"/>
  <c r="O83" i="6"/>
  <c r="L84" i="6"/>
  <c r="M84" i="6" s="1"/>
  <c r="D84" i="6"/>
  <c r="E84" i="6" s="1"/>
  <c r="P100" i="6"/>
  <c r="Q100" i="6" s="1"/>
  <c r="D100" i="6"/>
  <c r="E100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32" i="17" l="1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24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E160" i="10" s="1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T72" i="6" l="1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S58" i="6" s="1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T66" i="6" l="1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C22" i="6"/>
  <c r="B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24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R9" i="6" l="1"/>
  <c r="S9" i="6"/>
  <c r="P74" i="6"/>
  <c r="Q74" i="6" s="1"/>
  <c r="C9" i="6"/>
  <c r="G9" i="6"/>
  <c r="J9" i="6"/>
  <c r="D29" i="13"/>
  <c r="O9" i="6"/>
  <c r="K9" i="6"/>
  <c r="B9" i="6"/>
  <c r="D67" i="12"/>
  <c r="N9" i="6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<sst xmlns="http://schemas.openxmlformats.org/spreadsheetml/2006/main" count="945" uniqueCount="88">
  <si>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</si>
  <si>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</si>
  <si>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</si>
  <si>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</si>
  <si>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</si>
  <si>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</si>
  <si>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</si>
  <si>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</si>
  <si>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</si>
  <si>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</si>
  <si>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</si>
  <si>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</si>
  <si>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</si>
  <si>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</si>
  <si>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</si>
  <si>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</si>
  <si>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</si>
  <si>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</si>
  <si>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</si>
  <si>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</si>
  <si>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</si>
  <si>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</si>
  <si>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</si>
  <si>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</si>
  <si>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</si>
  <si>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</si>
  <si>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</si>
  <si>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</si>
  <si>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</si>
  <si>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</si>
  <si>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</si>
  <si>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</si>
  <si>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</si>
  <si>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</si>
  <si>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</si>
  <si>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</si>
  <si>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</si>
  <si>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</si>
  <si>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</si>
  <si>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</si>
  <si>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</si>
  <si>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</si>
  <si>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</si>
  <si>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</si>
  <si>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</si>
  <si>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</si>
  <si>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</si>
  <si>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</si>
  <si>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</si>
  <si>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</si>
  <si>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</si>
  <si>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</si>
  <si>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</si>
  <si>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</si>
  <si>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</si>
  <si>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</si>
  <si>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</si>
  <si>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</si>
  <si>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</si>
  <si>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</si>
  <si>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</si>
  <si>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</si>
  <si>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</si>
  <si>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</si>
  <si>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</si>
  <si>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</si>
  <si>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</si>
  <si>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</si>
  <si>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</si>
  <si>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</si>
  <si>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</si>
  <si>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</si>
  <si>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</si>
  <si>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</si>
  <si>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</si>
  <si>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</si>
  <si>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Summer Session</t>
  </si>
  <si>
    <t>SOPP</t>
  </si>
  <si>
    <t>SOPP Total</t>
  </si>
  <si>
    <t>Admission Rates - Public Policy</t>
  </si>
  <si>
    <t>Public Policy</t>
  </si>
  <si>
    <t>Winter 2021</t>
  </si>
  <si>
    <t>Winter 2020</t>
  </si>
  <si>
    <t>as of Friday, September 11, 2020</t>
  </si>
  <si>
    <t>as of 9/11/20</t>
  </si>
  <si>
    <t>as of 9/11/19</t>
  </si>
  <si>
    <t>Winter 2021 Enrollment Targets</t>
  </si>
  <si>
    <t>CA Resident Transfer = 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</si>
</sst>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3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0" fillId="0" borderId="47" xfId="3" applyFont="1" applyBorder="1"/>
    <xf numFmtId="0" fontId="10" fillId="0" borderId="47" xfId="3" applyFont="1" applyFill="1" applyBorder="1"/>
    <xf numFmtId="0" fontId="11" fillId="0" borderId="15" xfId="3" applyFont="1" applyBorder="1" applyAlignment="1">
      <alignment wrapText="1"/>
    </xf>
    <xf numFmtId="0" fontId="34" fillId="0" borderId="15" xfId="0" applyNumberFormat="1" applyFont="1" applyBorder="1"/>
    <xf numFmtId="0" fontId="10" fillId="0" borderId="15" xfId="3" applyFont="1" applyBorder="1"/>
    <xf numFmtId="0" fontId="9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9" fillId="0" borderId="49" xfId="3" applyFont="1" applyBorder="1"/>
    <xf numFmtId="0" fontId="7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4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0" fontId="2" fillId="21" borderId="55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5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2" fillId="17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8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6" t="s">
        <v>9</v>
      </c>
      <c r="B1" s="376"/>
      <c r="C1" s="376"/>
      <c r="D1" s="376"/>
      <c r="E1" s="376"/>
      <c r="F1" s="331"/>
      <c r="G1" s="331"/>
    </row>
    <row r="2" spans="1:7" ht="15.75" x14ac:dyDescent="0.25">
      <c r="A2" s="376" t="s">
        <v>6</v>
      </c>
      <c r="B2" s="376"/>
      <c r="C2" s="376"/>
      <c r="D2" s="376"/>
      <c r="E2" s="376"/>
      <c r="F2" s="331"/>
      <c r="G2" s="331"/>
    </row>
    <row r="3" spans="1:7" s="5" customFormat="1" ht="15.75" x14ac:dyDescent="0.25">
      <c r="A3" s="377" t="s">
        <v>81</v>
      </c>
      <c r="B3" s="377"/>
      <c r="C3" s="377"/>
      <c r="D3" s="377"/>
      <c r="E3" s="377"/>
      <c r="F3" s="332"/>
      <c r="G3" s="332"/>
    </row>
    <row r="4" spans="1:7" ht="15.75" x14ac:dyDescent="0.25">
      <c r="A4" s="378" t="s">
        <v>83</v>
      </c>
      <c r="B4" s="378"/>
      <c r="C4" s="378"/>
      <c r="D4" s="378"/>
      <c r="E4" s="378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81</v>
      </c>
      <c r="C6" s="184" t="s">
        <v>82</v>
      </c>
      <c r="D6" s="185"/>
      <c r="E6" s="186"/>
    </row>
    <row r="7" spans="1:7" ht="15" x14ac:dyDescent="0.25">
      <c r="A7" s="38"/>
      <c r="B7" s="187" t="s">
        <v>84</v>
      </c>
      <c r="C7" s="188" t="s">
        <v>85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35</v>
      </c>
      <c r="C9" s="84">
        <f>(C10+C14+C12)</f>
        <v>2</v>
      </c>
      <c r="D9" s="84">
        <f>IF(ISERROR(B9-C9),"n/a",B9-C9)</f>
        <v>33</v>
      </c>
      <c r="E9" s="156">
        <f>IF(ISERROR(D9/C9),"n/a",(D9/C9))</f>
        <v>16.5</v>
      </c>
    </row>
    <row r="10" spans="1:7" x14ac:dyDescent="0.2">
      <c r="A10" s="157" t="s">
        <v>31</v>
      </c>
      <c r="B10" s="210">
        <f>B11</f>
        <v>1</v>
      </c>
      <c r="C10" s="210">
        <f>C11</f>
        <v>2</v>
      </c>
      <c r="D10" s="7">
        <f t="shared" ref="D10:D16" si="0">IF(ISERROR(B10-C10),"n/a",B10-C10)</f>
        <v>-1</v>
      </c>
      <c r="E10" s="158">
        <f t="shared" ref="E10:E16" si="1">IF(ISERROR(D10/C10),"n/a",(D10/C10))</f>
        <v>-0.5</v>
      </c>
    </row>
    <row r="11" spans="1:7" x14ac:dyDescent="0.2">
      <c r="A11" s="159" t="s">
        <v>32</v>
      </c>
      <c r="B11" s="280">
        <v>1</v>
      </c>
      <c r="C11" s="280">
        <v>2</v>
      </c>
      <c r="D11" s="282">
        <f t="shared" ref="D11" si="2">IF(ISERROR(B11-C11),"n/a",B11-C11)</f>
        <v>-1</v>
      </c>
      <c r="E11" s="283">
        <f t="shared" ref="E11" si="3">IF(ISERROR(D11/C11),"n/a",(D11/C11))</f>
        <v>-0.5</v>
      </c>
    </row>
    <row r="12" spans="1:7" x14ac:dyDescent="0.2">
      <c r="A12" s="157" t="s">
        <v>30</v>
      </c>
      <c r="B12" s="28">
        <f>B13</f>
        <v>34</v>
      </c>
      <c r="C12" s="210">
        <f>C13</f>
        <v>0</v>
      </c>
      <c r="D12" s="7">
        <f>IF(ISERROR(B12-C12),"n/a",B12-C12)</f>
        <v>34</v>
      </c>
      <c r="E12" s="158" t="str">
        <f>IF(ISERROR(D12/C12),"n/a",(D12/C12))</f>
        <v>n/a</v>
      </c>
    </row>
    <row r="13" spans="1:7" x14ac:dyDescent="0.2">
      <c r="A13" s="159" t="s">
        <v>32</v>
      </c>
      <c r="B13" s="211">
        <v>34</v>
      </c>
      <c r="C13" s="211">
        <v>0</v>
      </c>
      <c r="D13" s="6">
        <f>IF(ISERROR(B13-C13),"n/a",B13-C13)</f>
        <v>34</v>
      </c>
      <c r="E13" s="160" t="str">
        <f>IF(ISERROR(D13/C13),"n/a",(D13/C13))</f>
        <v>n/a</v>
      </c>
    </row>
    <row r="14" spans="1:7" x14ac:dyDescent="0.2">
      <c r="A14" s="157" t="s">
        <v>33</v>
      </c>
      <c r="B14" s="28">
        <f>B15</f>
        <v>0</v>
      </c>
      <c r="C14" s="28">
        <f>C15</f>
        <v>0</v>
      </c>
      <c r="D14" s="7">
        <f t="shared" si="0"/>
        <v>0</v>
      </c>
      <c r="E14" s="158" t="str">
        <f t="shared" si="1"/>
        <v>n/a</v>
      </c>
    </row>
    <row r="15" spans="1:7" x14ac:dyDescent="0.2">
      <c r="A15" s="159" t="s">
        <v>32</v>
      </c>
      <c r="B15" s="211">
        <v>0</v>
      </c>
      <c r="C15" s="211">
        <v>0</v>
      </c>
      <c r="D15" s="6">
        <v>0</v>
      </c>
      <c r="E15" s="160" t="str">
        <f t="shared" si="1"/>
        <v>n/a</v>
      </c>
    </row>
    <row r="16" spans="1:7" x14ac:dyDescent="0.2">
      <c r="A16" s="155" t="s">
        <v>8</v>
      </c>
      <c r="B16" s="84">
        <f>(B17+B23+B20)</f>
        <v>1056</v>
      </c>
      <c r="C16" s="84">
        <f>(C17+C23+C20)</f>
        <v>958</v>
      </c>
      <c r="D16" s="84">
        <f t="shared" si="0"/>
        <v>98</v>
      </c>
      <c r="E16" s="156">
        <f t="shared" si="1"/>
        <v>0.1022964509394572</v>
      </c>
    </row>
    <row r="17" spans="1:5" x14ac:dyDescent="0.2">
      <c r="A17" s="157" t="s">
        <v>31</v>
      </c>
      <c r="B17" s="210">
        <f>SUM(B18:B19)</f>
        <v>981</v>
      </c>
      <c r="C17" s="210">
        <f>SUM(C18:C19)</f>
        <v>880</v>
      </c>
      <c r="D17" s="7">
        <f t="shared" ref="D17:D23" si="4">IF(ISERROR(B17-C17),"n/a",B17-C17)</f>
        <v>101</v>
      </c>
      <c r="E17" s="158">
        <f t="shared" ref="E17:E24" si="5">IF(ISERROR(D17/C17),"n/a",(D17/C17))</f>
        <v>0.11477272727272728</v>
      </c>
    </row>
    <row r="18" spans="1:5" x14ac:dyDescent="0.2">
      <c r="A18" s="159" t="s">
        <v>32</v>
      </c>
      <c r="B18" s="280">
        <v>981</v>
      </c>
      <c r="C18" s="281">
        <v>880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">
      <c r="A20" s="157" t="s">
        <v>30</v>
      </c>
      <c r="B20" s="28">
        <f>B21+B22</f>
        <v>58</v>
      </c>
      <c r="C20" s="28">
        <f>C21+C22</f>
        <v>69</v>
      </c>
      <c r="D20" s="7">
        <f>IF(ISERROR(B20-C20),"n/a",B20-C20)</f>
        <v>-11</v>
      </c>
      <c r="E20" s="158">
        <f>IF(ISERROR(D20/C20),"n/a",(D20/C20))</f>
        <v>-0.15942028985507245</v>
      </c>
    </row>
    <row r="21" spans="1:5" x14ac:dyDescent="0.2">
      <c r="A21" s="159" t="s">
        <v>32</v>
      </c>
      <c r="B21" s="211">
        <v>58</v>
      </c>
      <c r="C21" s="211">
        <v>69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17</v>
      </c>
      <c r="C23" s="28">
        <f>C24</f>
        <v>9</v>
      </c>
      <c r="D23" s="7">
        <f t="shared" si="4"/>
        <v>8</v>
      </c>
      <c r="E23" s="158">
        <f t="shared" si="5"/>
        <v>0.88888888888888884</v>
      </c>
    </row>
    <row r="24" spans="1:5" x14ac:dyDescent="0.2">
      <c r="A24" s="159" t="s">
        <v>32</v>
      </c>
      <c r="B24" s="211">
        <v>17</v>
      </c>
      <c r="C24" s="211">
        <v>9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1091</v>
      </c>
      <c r="C25" s="84">
        <f>(C9+C16)</f>
        <v>960</v>
      </c>
      <c r="D25" s="84">
        <f>IF(ISERROR(B25-C25),"n/a",B25-C25)</f>
        <v>131</v>
      </c>
      <c r="E25" s="156">
        <f>IF(ISERROR(D25/C25),"n/a",(D25/C25))</f>
        <v>0.13645833333333332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30</v>
      </c>
      <c r="C28" s="84">
        <f>(C29+C33+C31)</f>
        <v>1</v>
      </c>
      <c r="D28" s="84">
        <f t="shared" ref="D28:D44" si="6">IF(ISERROR(B28-C28),"n/a",B28-C28)</f>
        <v>29</v>
      </c>
      <c r="E28" s="156">
        <f t="shared" ref="E28:E44" si="7">IF(ISERROR(D28/C28),"n/a",(D28/C28))</f>
        <v>29</v>
      </c>
    </row>
    <row r="29" spans="1:5" x14ac:dyDescent="0.2">
      <c r="A29" s="157" t="s">
        <v>31</v>
      </c>
      <c r="B29" s="210">
        <f>B30</f>
        <v>0</v>
      </c>
      <c r="C29" s="210">
        <f>C30</f>
        <v>1</v>
      </c>
      <c r="D29" s="7">
        <f t="shared" si="6"/>
        <v>-1</v>
      </c>
      <c r="E29" s="158">
        <f t="shared" si="7"/>
        <v>-1</v>
      </c>
    </row>
    <row r="30" spans="1:5" x14ac:dyDescent="0.2">
      <c r="A30" s="159" t="s">
        <v>32</v>
      </c>
      <c r="B30" s="280">
        <v>0</v>
      </c>
      <c r="C30" s="280">
        <v>1</v>
      </c>
      <c r="D30" s="282">
        <f t="shared" ref="D30" si="8">IF(ISERROR(B30-C30),"n/a",B30-C30)</f>
        <v>-1</v>
      </c>
      <c r="E30" s="283">
        <f t="shared" ref="E30" si="9">IF(ISERROR(D30/C30),"n/a",(D30/C30))</f>
        <v>-1</v>
      </c>
    </row>
    <row r="31" spans="1:5" x14ac:dyDescent="0.2">
      <c r="A31" s="157" t="s">
        <v>30</v>
      </c>
      <c r="B31" s="28">
        <f>B32</f>
        <v>30</v>
      </c>
      <c r="C31" s="28">
        <f>C32</f>
        <v>0</v>
      </c>
      <c r="D31" s="7">
        <f>IF(ISERROR(B31-C31),"n/a",B31-C31)</f>
        <v>30</v>
      </c>
      <c r="E31" s="158" t="str">
        <f>IF(ISERROR(D31/C31),"n/a",(D31/C31))</f>
        <v>n/a</v>
      </c>
    </row>
    <row r="32" spans="1:5" x14ac:dyDescent="0.2">
      <c r="A32" s="159" t="s">
        <v>32</v>
      </c>
      <c r="B32" s="211">
        <v>30</v>
      </c>
      <c r="C32" s="211">
        <v>0</v>
      </c>
      <c r="D32" s="6">
        <f>IF(ISERROR(B32-C32),"n/a",B32-C32)</f>
        <v>30</v>
      </c>
      <c r="E32" s="160" t="str">
        <f>IF(ISERROR(D32/C32),"n/a",(D32/C32))</f>
        <v>n/a</v>
      </c>
    </row>
    <row r="33" spans="1:5" x14ac:dyDescent="0.2">
      <c r="A33" s="157" t="s">
        <v>33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">
      <c r="A34" s="159" t="s">
        <v>32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">
      <c r="A35" s="155" t="s">
        <v>8</v>
      </c>
      <c r="B35" s="84">
        <f>(B36+B42+B39)</f>
        <v>632</v>
      </c>
      <c r="C35" s="84">
        <f>(C36+C42+C39)</f>
        <v>897</v>
      </c>
      <c r="D35" s="84">
        <f t="shared" si="6"/>
        <v>-265</v>
      </c>
      <c r="E35" s="156">
        <f t="shared" si="7"/>
        <v>-0.29542920847268672</v>
      </c>
    </row>
    <row r="36" spans="1:5" x14ac:dyDescent="0.2">
      <c r="A36" s="157" t="s">
        <v>31</v>
      </c>
      <c r="B36" s="210">
        <f>SUM(B37:B38)</f>
        <v>602</v>
      </c>
      <c r="C36" s="210">
        <f>SUM(C37:C38)</f>
        <v>823</v>
      </c>
      <c r="D36" s="7">
        <f t="shared" si="6"/>
        <v>-221</v>
      </c>
      <c r="E36" s="158">
        <f t="shared" si="7"/>
        <v>-0.26852976913730253</v>
      </c>
    </row>
    <row r="37" spans="1:5" x14ac:dyDescent="0.2">
      <c r="A37" s="159" t="s">
        <v>32</v>
      </c>
      <c r="B37" s="280">
        <v>602</v>
      </c>
      <c r="C37" s="281">
        <v>823</v>
      </c>
      <c r="D37" s="282">
        <f t="shared" si="6"/>
        <v>-221</v>
      </c>
      <c r="E37" s="283">
        <f t="shared" si="7"/>
        <v>-0.26852976913730253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21</v>
      </c>
      <c r="C39" s="28">
        <f>C40+C41</f>
        <v>66</v>
      </c>
      <c r="D39" s="7">
        <f>IF(ISERROR(B39-C39),"n/a",B39-C39)</f>
        <v>-45</v>
      </c>
      <c r="E39" s="158">
        <f>IF(ISERROR(D39/C39),"n/a",(D39/C39))</f>
        <v>-0.68181818181818177</v>
      </c>
    </row>
    <row r="40" spans="1:5" x14ac:dyDescent="0.2">
      <c r="A40" s="159" t="s">
        <v>32</v>
      </c>
      <c r="B40" s="211">
        <v>21</v>
      </c>
      <c r="C40" s="211">
        <v>66</v>
      </c>
      <c r="D40" s="6">
        <f>IF(ISERROR(B40-C40),"n/a",B40-C40)</f>
        <v>-45</v>
      </c>
      <c r="E40" s="160">
        <f>IF(ISERROR(D40/C40),"n/a",(D40/C40))</f>
        <v>-0.68181818181818177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9</v>
      </c>
      <c r="C42" s="28">
        <f>SUM(C43:C43)</f>
        <v>8</v>
      </c>
      <c r="D42" s="7">
        <f t="shared" si="6"/>
        <v>1</v>
      </c>
      <c r="E42" s="158">
        <f t="shared" si="7"/>
        <v>0.125</v>
      </c>
    </row>
    <row r="43" spans="1:5" x14ac:dyDescent="0.2">
      <c r="A43" s="159" t="s">
        <v>32</v>
      </c>
      <c r="B43" s="211">
        <v>9</v>
      </c>
      <c r="C43" s="211">
        <v>8</v>
      </c>
      <c r="D43" s="6">
        <f t="shared" si="6"/>
        <v>1</v>
      </c>
      <c r="E43" s="160">
        <f t="shared" si="7"/>
        <v>0.125</v>
      </c>
    </row>
    <row r="44" spans="1:5" x14ac:dyDescent="0.2">
      <c r="A44" s="161" t="s">
        <v>5</v>
      </c>
      <c r="B44" s="84">
        <f>(B28+B35)</f>
        <v>662</v>
      </c>
      <c r="C44" s="84">
        <f>(C28+C35)</f>
        <v>898</v>
      </c>
      <c r="D44" s="84">
        <f t="shared" si="6"/>
        <v>-236</v>
      </c>
      <c r="E44" s="156">
        <f t="shared" si="7"/>
        <v>-0.26280623608017817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1</v>
      </c>
      <c r="C47" s="84">
        <f>(C48+C52+C50)</f>
        <v>1</v>
      </c>
      <c r="D47" s="84">
        <f t="shared" ref="D47:D53" si="10">IF(ISERROR(B47-C47),"n/a",B47-C47)</f>
        <v>0</v>
      </c>
      <c r="E47" s="156">
        <f t="shared" ref="E47:E53" si="11">IF(ISERROR(D47/C47),"n/a",(D47/C47))</f>
        <v>0</v>
      </c>
    </row>
    <row r="48" spans="1:5" x14ac:dyDescent="0.2">
      <c r="A48" s="157" t="s">
        <v>31</v>
      </c>
      <c r="B48" s="210">
        <f>B49</f>
        <v>1</v>
      </c>
      <c r="C48" s="210">
        <f>C49</f>
        <v>1</v>
      </c>
      <c r="D48" s="7">
        <f t="shared" si="10"/>
        <v>0</v>
      </c>
      <c r="E48" s="158">
        <f t="shared" si="11"/>
        <v>0</v>
      </c>
    </row>
    <row r="49" spans="1:5" x14ac:dyDescent="0.2">
      <c r="A49" s="159" t="s">
        <v>32</v>
      </c>
      <c r="B49" s="280">
        <v>1</v>
      </c>
      <c r="C49" s="280">
        <v>1</v>
      </c>
      <c r="D49" s="282">
        <f t="shared" ref="D49" si="12">IF(ISERROR(B49-C49),"n/a",B49-C49)</f>
        <v>0</v>
      </c>
      <c r="E49" s="283">
        <f t="shared" ref="E49" si="13">IF(ISERROR(D49/C49),"n/a",(D49/C49))</f>
        <v>0</v>
      </c>
    </row>
    <row r="50" spans="1:5" x14ac:dyDescent="0.2">
      <c r="A50" s="157" t="s">
        <v>30</v>
      </c>
      <c r="B50" s="28">
        <f>B51</f>
        <v>0</v>
      </c>
      <c r="C50" s="28">
        <f>C51</f>
        <v>0</v>
      </c>
      <c r="D50" s="7">
        <f>IF(ISERROR(B50-C50),"n/a",B50-C50)</f>
        <v>0</v>
      </c>
      <c r="E50" s="158" t="str">
        <f>IF(ISERROR(D50/C50),"n/a",(D50/C50))</f>
        <v>n/a</v>
      </c>
    </row>
    <row r="51" spans="1:5" x14ac:dyDescent="0.2">
      <c r="A51" s="159" t="s">
        <v>32</v>
      </c>
      <c r="B51" s="211">
        <v>0</v>
      </c>
      <c r="C51" s="211">
        <v>0</v>
      </c>
      <c r="D51" s="6">
        <f>IF(ISERROR(B51-C51),"n/a",B51-C51)</f>
        <v>0</v>
      </c>
      <c r="E51" s="160" t="str">
        <f>IF(ISERROR(D51/C51),"n/a",(D51/C51))</f>
        <v>n/a</v>
      </c>
    </row>
    <row r="52" spans="1:5" x14ac:dyDescent="0.2">
      <c r="A52" s="157" t="s">
        <v>33</v>
      </c>
      <c r="B52" s="28">
        <f>B53</f>
        <v>0</v>
      </c>
      <c r="C52" s="28">
        <f>C53</f>
        <v>0</v>
      </c>
      <c r="D52" s="7">
        <f t="shared" si="10"/>
        <v>0</v>
      </c>
      <c r="E52" s="158" t="str">
        <f t="shared" si="11"/>
        <v>n/a</v>
      </c>
    </row>
    <row r="53" spans="1:5" x14ac:dyDescent="0.2">
      <c r="A53" s="159" t="s">
        <v>32</v>
      </c>
      <c r="B53" s="211">
        <v>0</v>
      </c>
      <c r="C53" s="211">
        <v>0</v>
      </c>
      <c r="D53" s="6">
        <f t="shared" si="10"/>
        <v>0</v>
      </c>
      <c r="E53" s="160" t="str">
        <f t="shared" si="11"/>
        <v>n/a</v>
      </c>
    </row>
    <row r="54" spans="1:5" x14ac:dyDescent="0.2">
      <c r="A54" s="155" t="s">
        <v>8</v>
      </c>
      <c r="B54" s="84">
        <f>(B55+B61+B58)</f>
        <v>264</v>
      </c>
      <c r="C54" s="84">
        <f>(C55+C61+C58)</f>
        <v>0</v>
      </c>
      <c r="D54" s="84">
        <f t="shared" ref="D54:D63" si="14">IF(ISERROR(B54-C54),"n/a",B54-C54)</f>
        <v>264</v>
      </c>
      <c r="E54" s="156" t="str">
        <f t="shared" ref="E54:E63" si="15">IF(ISERROR(D54/C54),"n/a",(D54/C54))</f>
        <v>n/a</v>
      </c>
    </row>
    <row r="55" spans="1:5" x14ac:dyDescent="0.2">
      <c r="A55" s="157" t="s">
        <v>31</v>
      </c>
      <c r="B55" s="210">
        <f>SUM(B56:B57)</f>
        <v>235</v>
      </c>
      <c r="C55" s="210">
        <f>SUM(C56:C57)</f>
        <v>0</v>
      </c>
      <c r="D55" s="7">
        <f t="shared" si="14"/>
        <v>235</v>
      </c>
      <c r="E55" s="158" t="str">
        <f t="shared" si="15"/>
        <v>n/a</v>
      </c>
    </row>
    <row r="56" spans="1:5" x14ac:dyDescent="0.2">
      <c r="A56" s="159" t="s">
        <v>32</v>
      </c>
      <c r="B56" s="280">
        <v>235</v>
      </c>
      <c r="C56" s="280">
        <v>0</v>
      </c>
      <c r="D56" s="282">
        <f t="shared" si="14"/>
        <v>235</v>
      </c>
      <c r="E56" s="283" t="str">
        <f t="shared" si="15"/>
        <v>n/a</v>
      </c>
    </row>
    <row r="57" spans="1:5" x14ac:dyDescent="0.2">
      <c r="A57" s="159" t="s">
        <v>23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x14ac:dyDescent="0.2">
      <c r="A58" s="157" t="s">
        <v>30</v>
      </c>
      <c r="B58" s="28">
        <f>B59+B60</f>
        <v>26</v>
      </c>
      <c r="C58" s="28">
        <f>C59+C60</f>
        <v>0</v>
      </c>
      <c r="D58" s="7">
        <f>IF(ISERROR(B58-C58),"n/a",B58-C58)</f>
        <v>26</v>
      </c>
      <c r="E58" s="158" t="str">
        <f>IF(ISERROR(D58/C58),"n/a",(D58/C58))</f>
        <v>n/a</v>
      </c>
    </row>
    <row r="59" spans="1:5" s="2" customFormat="1" x14ac:dyDescent="0.2">
      <c r="A59" s="159" t="s">
        <v>32</v>
      </c>
      <c r="B59" s="211">
        <v>26</v>
      </c>
      <c r="C59" s="211">
        <v>0</v>
      </c>
      <c r="D59" s="6">
        <f>IF(ISERROR(B59-C59),"n/a",B59-C59)</f>
        <v>26</v>
      </c>
      <c r="E59" s="160" t="str">
        <f>IF(ISERROR(D59/C59),"n/a",(D59/C59))</f>
        <v>n/a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3</v>
      </c>
      <c r="C61" s="28">
        <f>C62</f>
        <v>0</v>
      </c>
      <c r="D61" s="7">
        <f t="shared" si="14"/>
        <v>3</v>
      </c>
      <c r="E61" s="158" t="str">
        <f t="shared" si="15"/>
        <v>n/a</v>
      </c>
    </row>
    <row r="62" spans="1:5" s="2" customFormat="1" x14ac:dyDescent="0.2">
      <c r="A62" s="159" t="s">
        <v>32</v>
      </c>
      <c r="B62" s="211">
        <v>3</v>
      </c>
      <c r="C62" s="211">
        <v>0</v>
      </c>
      <c r="D62" s="6">
        <f t="shared" si="14"/>
        <v>3</v>
      </c>
      <c r="E62" s="160" t="str">
        <f t="shared" si="15"/>
        <v>n/a</v>
      </c>
    </row>
    <row r="63" spans="1:5" ht="15.75" customHeight="1" x14ac:dyDescent="0.2">
      <c r="A63" s="161" t="s">
        <v>5</v>
      </c>
      <c r="B63" s="84">
        <f>(B47+B54)</f>
        <v>265</v>
      </c>
      <c r="C63" s="84">
        <f>(C47+C54)</f>
        <v>1</v>
      </c>
      <c r="D63" s="84">
        <f t="shared" si="14"/>
        <v>264</v>
      </c>
      <c r="E63" s="156">
        <f t="shared" si="15"/>
        <v>264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hidden="1" customHeight="1" x14ac:dyDescent="0.25">
      <c r="A65" s="167" t="s">
        <v>19</v>
      </c>
      <c r="B65" s="33"/>
      <c r="C65" s="33"/>
      <c r="D65" s="26"/>
      <c r="E65" s="154"/>
    </row>
    <row r="66" spans="1:5" ht="14.25" hidden="1" customHeight="1" x14ac:dyDescent="0.2">
      <c r="A66" s="155" t="s">
        <v>7</v>
      </c>
      <c r="B66" s="84">
        <f>(B67+B71+B69)</f>
        <v>0</v>
      </c>
      <c r="C66" s="84">
        <f>(C67+C71+C69)</f>
        <v>0</v>
      </c>
      <c r="D66" s="84">
        <f t="shared" ref="D66:D82" si="16">IF(ISERROR(B66-C66),"n/a",B66-C66)</f>
        <v>0</v>
      </c>
      <c r="E66" s="156" t="str">
        <f t="shared" ref="E66:E82" si="17">IF(ISERROR(D66/C66),"n/a",(D66/C66))</f>
        <v>n/a</v>
      </c>
    </row>
    <row r="67" spans="1:5" ht="14.25" hidden="1" customHeight="1" x14ac:dyDescent="0.2">
      <c r="A67" s="157" t="s">
        <v>31</v>
      </c>
      <c r="B67" s="210">
        <f>B68</f>
        <v>0</v>
      </c>
      <c r="C67" s="210">
        <f>C68</f>
        <v>0</v>
      </c>
      <c r="D67" s="7">
        <f t="shared" si="16"/>
        <v>0</v>
      </c>
      <c r="E67" s="158" t="str">
        <f t="shared" si="17"/>
        <v>n/a</v>
      </c>
    </row>
    <row r="68" spans="1:5" ht="14.25" hidden="1" customHeight="1" x14ac:dyDescent="0.2">
      <c r="A68" s="159" t="s">
        <v>32</v>
      </c>
      <c r="B68" s="280">
        <v>0</v>
      </c>
      <c r="C68" s="280">
        <v>0</v>
      </c>
      <c r="D68" s="282">
        <f t="shared" ref="D68" si="18">IF(ISERROR(B68-C68),"n/a",B68-C68)</f>
        <v>0</v>
      </c>
      <c r="E68" s="283" t="str">
        <f t="shared" ref="E68" si="19">IF(ISERROR(D68/C68),"n/a",(D68/C68))</f>
        <v>n/a</v>
      </c>
    </row>
    <row r="69" spans="1:5" ht="14.25" hidden="1" customHeight="1" x14ac:dyDescent="0.2">
      <c r="A69" s="157" t="s">
        <v>30</v>
      </c>
      <c r="B69" s="28">
        <f>B70</f>
        <v>0</v>
      </c>
      <c r="C69" s="28">
        <f>C70</f>
        <v>0</v>
      </c>
      <c r="D69" s="7">
        <f>IF(ISERROR(B69-C69),"n/a",B69-C69)</f>
        <v>0</v>
      </c>
      <c r="E69" s="158" t="str">
        <f>IF(ISERROR(D69/C69),"n/a",(D69/C69))</f>
        <v>n/a</v>
      </c>
    </row>
    <row r="70" spans="1:5" ht="14.25" hidden="1" customHeight="1" x14ac:dyDescent="0.2">
      <c r="A70" s="159" t="s">
        <v>32</v>
      </c>
      <c r="B70" s="211">
        <v>0</v>
      </c>
      <c r="C70" s="211">
        <v>0</v>
      </c>
      <c r="D70" s="6">
        <f>IF(ISERROR(B70-C70),"n/a",B70-C70)</f>
        <v>0</v>
      </c>
      <c r="E70" s="160" t="str">
        <f>IF(ISERROR(D70/C70),"n/a",(D70/C70))</f>
        <v>n/a</v>
      </c>
    </row>
    <row r="71" spans="1:5" ht="14.25" hidden="1" customHeight="1" x14ac:dyDescent="0.2">
      <c r="A71" s="157" t="s">
        <v>33</v>
      </c>
      <c r="B71" s="28">
        <f>B72</f>
        <v>0</v>
      </c>
      <c r="C71" s="28">
        <f>C72</f>
        <v>0</v>
      </c>
      <c r="D71" s="7">
        <f t="shared" si="16"/>
        <v>0</v>
      </c>
      <c r="E71" s="158" t="str">
        <f t="shared" si="17"/>
        <v>n/a</v>
      </c>
    </row>
    <row r="72" spans="1:5" ht="14.25" hidden="1" customHeight="1" x14ac:dyDescent="0.2">
      <c r="A72" s="159" t="s">
        <v>32</v>
      </c>
      <c r="B72" s="211">
        <v>0</v>
      </c>
      <c r="C72" s="211">
        <v>0</v>
      </c>
      <c r="D72" s="6">
        <f t="shared" si="16"/>
        <v>0</v>
      </c>
      <c r="E72" s="160" t="str">
        <f t="shared" si="17"/>
        <v>n/a</v>
      </c>
    </row>
    <row r="73" spans="1:5" ht="14.25" hidden="1" customHeight="1" x14ac:dyDescent="0.2">
      <c r="A73" s="155" t="s">
        <v>8</v>
      </c>
      <c r="B73" s="84">
        <f>(B74+B80+B77)</f>
        <v>0</v>
      </c>
      <c r="C73" s="84">
        <f>(C74+C80+C77)</f>
        <v>0</v>
      </c>
      <c r="D73" s="84">
        <f t="shared" si="16"/>
        <v>0</v>
      </c>
      <c r="E73" s="156" t="str">
        <f t="shared" si="17"/>
        <v>n/a</v>
      </c>
    </row>
    <row r="74" spans="1:5" hidden="1" x14ac:dyDescent="0.2">
      <c r="A74" s="157" t="s">
        <v>31</v>
      </c>
      <c r="B74" s="210">
        <f>SUM(B75:B76)</f>
        <v>0</v>
      </c>
      <c r="C74" s="210">
        <f>SUM(C75:C76)</f>
        <v>0</v>
      </c>
      <c r="D74" s="7">
        <f t="shared" si="16"/>
        <v>0</v>
      </c>
      <c r="E74" s="158" t="str">
        <f t="shared" si="17"/>
        <v>n/a</v>
      </c>
    </row>
    <row r="75" spans="1:5" hidden="1" x14ac:dyDescent="0.2">
      <c r="A75" s="159" t="s">
        <v>32</v>
      </c>
      <c r="B75" s="280">
        <v>0</v>
      </c>
      <c r="C75" s="280">
        <v>0</v>
      </c>
      <c r="D75" s="282">
        <f t="shared" si="16"/>
        <v>0</v>
      </c>
      <c r="E75" s="283" t="str">
        <f t="shared" si="17"/>
        <v>n/a</v>
      </c>
    </row>
    <row r="76" spans="1:5" hidden="1" x14ac:dyDescent="0.2">
      <c r="A76" s="159" t="s">
        <v>23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hidden="1" customHeight="1" x14ac:dyDescent="0.2">
      <c r="A77" s="157" t="s">
        <v>30</v>
      </c>
      <c r="B77" s="28">
        <f>B78+B79</f>
        <v>0</v>
      </c>
      <c r="C77" s="28">
        <f>C78+C79</f>
        <v>0</v>
      </c>
      <c r="D77" s="7">
        <f>IF(ISERROR(B77-C77),"n/a",B77-C77)</f>
        <v>0</v>
      </c>
      <c r="E77" s="158" t="str">
        <f>IF(ISERROR(D77/C77),"n/a",(D77/C77))</f>
        <v>n/a</v>
      </c>
    </row>
    <row r="78" spans="1:5" ht="12" hidden="1" customHeight="1" x14ac:dyDescent="0.2">
      <c r="A78" s="159" t="s">
        <v>32</v>
      </c>
      <c r="B78" s="211">
        <v>0</v>
      </c>
      <c r="C78" s="211">
        <v>0</v>
      </c>
      <c r="D78" s="6">
        <f>IF(ISERROR(B78-C78),"n/a",B78-C78)</f>
        <v>0</v>
      </c>
      <c r="E78" s="160" t="str">
        <f>IF(ISERROR(D78/C78),"n/a",(D78/C78))</f>
        <v>n/a</v>
      </c>
    </row>
    <row r="79" spans="1:5" ht="12" hidden="1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hidden="1" x14ac:dyDescent="0.2">
      <c r="A80" s="157" t="s">
        <v>33</v>
      </c>
      <c r="B80" s="28">
        <f>B81</f>
        <v>0</v>
      </c>
      <c r="C80" s="28">
        <f>C81</f>
        <v>0</v>
      </c>
      <c r="D80" s="7">
        <f t="shared" si="16"/>
        <v>0</v>
      </c>
      <c r="E80" s="158" t="str">
        <f t="shared" si="17"/>
        <v>n/a</v>
      </c>
    </row>
    <row r="81" spans="1:5" ht="12" hidden="1" customHeight="1" x14ac:dyDescent="0.2">
      <c r="A81" s="159" t="s">
        <v>32</v>
      </c>
      <c r="B81" s="211">
        <v>0</v>
      </c>
      <c r="C81" s="211">
        <v>0</v>
      </c>
      <c r="D81" s="6">
        <f t="shared" si="16"/>
        <v>0</v>
      </c>
      <c r="E81" s="160" t="str">
        <f t="shared" si="17"/>
        <v>n/a</v>
      </c>
    </row>
    <row r="82" spans="1:5" ht="15.75" hidden="1" customHeight="1" x14ac:dyDescent="0.2">
      <c r="A82" s="161" t="s">
        <v>5</v>
      </c>
      <c r="B82" s="84">
        <f>(B66+B73)</f>
        <v>0</v>
      </c>
      <c r="C82" s="84">
        <f>(C66+C73)</f>
        <v>0</v>
      </c>
      <c r="D82" s="84">
        <f t="shared" si="16"/>
        <v>0</v>
      </c>
      <c r="E82" s="156" t="str">
        <f t="shared" si="17"/>
        <v>n/a</v>
      </c>
    </row>
    <row r="83" spans="1:5" ht="3.75" hidden="1" customHeight="1" x14ac:dyDescent="0.2">
      <c r="A83" s="162"/>
      <c r="B83" s="30"/>
      <c r="C83" s="30"/>
      <c r="D83" s="27"/>
      <c r="E83" s="163"/>
    </row>
    <row r="84" spans="1:5" ht="21" hidden="1" customHeight="1" x14ac:dyDescent="0.25">
      <c r="A84" s="167" t="s">
        <v>10</v>
      </c>
      <c r="B84" s="33"/>
      <c r="C84" s="33"/>
      <c r="D84" s="26"/>
      <c r="E84" s="154"/>
    </row>
    <row r="85" spans="1:5" ht="14.25" hidden="1" customHeight="1" x14ac:dyDescent="0.2">
      <c r="A85" s="155" t="s">
        <v>7</v>
      </c>
      <c r="B85" s="84">
        <f>(B86+B90+B88)</f>
        <v>0</v>
      </c>
      <c r="C85" s="84">
        <f>(C86+C90+C88)</f>
        <v>0</v>
      </c>
      <c r="D85" s="84">
        <f t="shared" ref="D85:D101" si="20">IF(ISERROR(B85-C85),"n/a",B85-C85)</f>
        <v>0</v>
      </c>
      <c r="E85" s="156" t="str">
        <f t="shared" ref="E85:E101" si="21">IF(ISERROR(D85/C85),"n/a",(D85/C85))</f>
        <v>n/a</v>
      </c>
    </row>
    <row r="86" spans="1:5" ht="14.25" hidden="1" customHeight="1" x14ac:dyDescent="0.2">
      <c r="A86" s="157" t="s">
        <v>31</v>
      </c>
      <c r="B86" s="210">
        <f>B87</f>
        <v>0</v>
      </c>
      <c r="C86" s="210">
        <f>C87</f>
        <v>0</v>
      </c>
      <c r="D86" s="7">
        <f t="shared" si="20"/>
        <v>0</v>
      </c>
      <c r="E86" s="158" t="str">
        <f t="shared" si="21"/>
        <v>n/a</v>
      </c>
    </row>
    <row r="87" spans="1:5" ht="14.25" hidden="1" customHeight="1" x14ac:dyDescent="0.2">
      <c r="A87" s="159" t="s">
        <v>32</v>
      </c>
      <c r="B87" s="280">
        <v>0</v>
      </c>
      <c r="C87" s="280">
        <v>0</v>
      </c>
      <c r="D87" s="282">
        <f t="shared" ref="D87" si="22">IF(ISERROR(B87-C87),"n/a",B87-C87)</f>
        <v>0</v>
      </c>
      <c r="E87" s="283" t="str">
        <f t="shared" ref="E87" si="23">IF(ISERROR(D87/C87),"n/a",(D87/C87))</f>
        <v>n/a</v>
      </c>
    </row>
    <row r="88" spans="1:5" ht="14.25" hidden="1" customHeight="1" x14ac:dyDescent="0.2">
      <c r="A88" s="157" t="s">
        <v>30</v>
      </c>
      <c r="B88" s="28">
        <f>B89</f>
        <v>0</v>
      </c>
      <c r="C88" s="28">
        <f>C89</f>
        <v>0</v>
      </c>
      <c r="D88" s="7">
        <f>IF(ISERROR(B88-C88),"n/a",B88-C88)</f>
        <v>0</v>
      </c>
      <c r="E88" s="158" t="str">
        <f>IF(ISERROR(D88/C88),"n/a",(D88/C88))</f>
        <v>n/a</v>
      </c>
    </row>
    <row r="89" spans="1:5" ht="14.25" hidden="1" customHeight="1" x14ac:dyDescent="0.2">
      <c r="A89" s="159" t="s">
        <v>32</v>
      </c>
      <c r="B89" s="211">
        <v>0</v>
      </c>
      <c r="C89" s="211">
        <v>0</v>
      </c>
      <c r="D89" s="6">
        <f>IF(ISERROR(B89-C89),"n/a",B89-C89)</f>
        <v>0</v>
      </c>
      <c r="E89" s="160" t="str">
        <f>IF(ISERROR(D89/C89),"n/a",(D89/C89))</f>
        <v>n/a</v>
      </c>
    </row>
    <row r="90" spans="1:5" ht="14.25" hidden="1" customHeight="1" x14ac:dyDescent="0.2">
      <c r="A90" s="157" t="s">
        <v>33</v>
      </c>
      <c r="B90" s="28">
        <f>B91</f>
        <v>0</v>
      </c>
      <c r="C90" s="28">
        <f>C91</f>
        <v>0</v>
      </c>
      <c r="D90" s="7">
        <f t="shared" si="20"/>
        <v>0</v>
      </c>
      <c r="E90" s="158" t="str">
        <f t="shared" si="21"/>
        <v>n/a</v>
      </c>
    </row>
    <row r="91" spans="1:5" ht="14.25" hidden="1" customHeight="1" x14ac:dyDescent="0.2">
      <c r="A91" s="159" t="s">
        <v>32</v>
      </c>
      <c r="B91" s="211">
        <v>0</v>
      </c>
      <c r="C91" s="211">
        <v>0</v>
      </c>
      <c r="D91" s="6">
        <f t="shared" si="20"/>
        <v>0</v>
      </c>
      <c r="E91" s="160" t="str">
        <f t="shared" si="21"/>
        <v>n/a</v>
      </c>
    </row>
    <row r="92" spans="1:5" ht="14.25" hidden="1" customHeight="1" x14ac:dyDescent="0.2">
      <c r="A92" s="155" t="s">
        <v>8</v>
      </c>
      <c r="B92" s="84">
        <f>(B93+B99+B96)</f>
        <v>0</v>
      </c>
      <c r="C92" s="84">
        <f>(C93+C99+C96)</f>
        <v>0</v>
      </c>
      <c r="D92" s="84">
        <f t="shared" si="20"/>
        <v>0</v>
      </c>
      <c r="E92" s="156" t="str">
        <f t="shared" si="21"/>
        <v>n/a</v>
      </c>
    </row>
    <row r="93" spans="1:5" hidden="1" x14ac:dyDescent="0.2">
      <c r="A93" s="157" t="s">
        <v>31</v>
      </c>
      <c r="B93" s="28">
        <f>SUM(B94:B95)</f>
        <v>0</v>
      </c>
      <c r="C93" s="28">
        <f>SUM(C94:C95)</f>
        <v>0</v>
      </c>
      <c r="D93" s="7">
        <f t="shared" si="20"/>
        <v>0</v>
      </c>
      <c r="E93" s="158" t="str">
        <f t="shared" si="21"/>
        <v>n/a</v>
      </c>
    </row>
    <row r="94" spans="1:5" hidden="1" x14ac:dyDescent="0.2">
      <c r="A94" s="159" t="s">
        <v>32</v>
      </c>
      <c r="B94" s="281">
        <v>0</v>
      </c>
      <c r="C94" s="280">
        <v>0</v>
      </c>
      <c r="D94" s="282">
        <f t="shared" si="20"/>
        <v>0</v>
      </c>
      <c r="E94" s="283" t="str">
        <f t="shared" si="21"/>
        <v>n/a</v>
      </c>
    </row>
    <row r="95" spans="1:5" hidden="1" x14ac:dyDescent="0.2">
      <c r="A95" s="159" t="s">
        <v>23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hidden="1" x14ac:dyDescent="0.2">
      <c r="A96" s="157" t="s">
        <v>30</v>
      </c>
      <c r="B96" s="28">
        <f>B97+B98</f>
        <v>0</v>
      </c>
      <c r="C96" s="28">
        <f>C97+C98</f>
        <v>0</v>
      </c>
      <c r="D96" s="7">
        <f>IF(ISERROR(B96-C96),"n/a",B96-C96)</f>
        <v>0</v>
      </c>
      <c r="E96" s="158" t="str">
        <f>IF(ISERROR(D96/C96),"n/a",(D96/C96))</f>
        <v>n/a</v>
      </c>
    </row>
    <row r="97" spans="1:6" hidden="1" x14ac:dyDescent="0.2">
      <c r="A97" s="159" t="s">
        <v>32</v>
      </c>
      <c r="B97" s="211">
        <v>0</v>
      </c>
      <c r="C97" s="211">
        <v>0</v>
      </c>
      <c r="D97" s="6">
        <f>IF(ISERROR(B97-C97),"n/a",B97-C97)</f>
        <v>0</v>
      </c>
      <c r="E97" s="160" t="str">
        <f>IF(ISERROR(D97/C97),"n/a",(D97/C97))</f>
        <v>n/a</v>
      </c>
    </row>
    <row r="98" spans="1:6" hidden="1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hidden="1" x14ac:dyDescent="0.2">
      <c r="A99" s="157" t="s">
        <v>33</v>
      </c>
      <c r="B99" s="28">
        <f>B100</f>
        <v>0</v>
      </c>
      <c r="C99" s="28">
        <f>C100</f>
        <v>0</v>
      </c>
      <c r="D99" s="7">
        <f t="shared" si="20"/>
        <v>0</v>
      </c>
      <c r="E99" s="158" t="str">
        <f t="shared" si="21"/>
        <v>n/a</v>
      </c>
    </row>
    <row r="100" spans="1:6" hidden="1" x14ac:dyDescent="0.2">
      <c r="A100" s="159" t="s">
        <v>32</v>
      </c>
      <c r="B100" s="211">
        <v>0</v>
      </c>
      <c r="C100" s="211">
        <v>0</v>
      </c>
      <c r="D100" s="6">
        <f t="shared" si="20"/>
        <v>0</v>
      </c>
      <c r="E100" s="160" t="str">
        <f t="shared" si="21"/>
        <v>n/a</v>
      </c>
    </row>
    <row r="101" spans="1:6" hidden="1" x14ac:dyDescent="0.2">
      <c r="A101" s="338" t="s">
        <v>5</v>
      </c>
      <c r="B101" s="339">
        <f>(B85+B92)</f>
        <v>0</v>
      </c>
      <c r="C101" s="339">
        <f>(C85+C92)</f>
        <v>0</v>
      </c>
      <c r="D101" s="339">
        <f t="shared" si="20"/>
        <v>0</v>
      </c>
      <c r="E101" s="340" t="str">
        <f t="shared" si="21"/>
        <v>n/a</v>
      </c>
    </row>
    <row r="102" spans="1:6" hidden="1" x14ac:dyDescent="0.2">
      <c r="A102" s="174"/>
      <c r="B102" s="30"/>
      <c r="C102" s="30"/>
      <c r="D102" s="27"/>
      <c r="E102" s="191"/>
    </row>
    <row r="103" spans="1:6" ht="15" hidden="1" x14ac:dyDescent="0.25">
      <c r="A103" s="176" t="s">
        <v>3</v>
      </c>
      <c r="B103" s="29"/>
      <c r="C103" s="29"/>
      <c r="D103" s="6"/>
      <c r="E103" s="177"/>
    </row>
    <row r="104" spans="1:6" hidden="1" x14ac:dyDescent="0.2">
      <c r="A104" s="178" t="s">
        <v>7</v>
      </c>
      <c r="B104" s="29">
        <v>0</v>
      </c>
      <c r="C104" s="29">
        <v>0</v>
      </c>
      <c r="D104" s="6">
        <f>IF(ISERROR(B104-C104),"n/a",B104-C104)</f>
        <v>0</v>
      </c>
      <c r="E104" s="177" t="str">
        <f>IF(ISERROR(D104/C104),"n/a",(D104/C104))</f>
        <v>n/a</v>
      </c>
    </row>
    <row r="105" spans="1:6" hidden="1" x14ac:dyDescent="0.2">
      <c r="A105" s="178" t="s">
        <v>8</v>
      </c>
      <c r="B105" s="29">
        <v>0</v>
      </c>
      <c r="C105" s="29">
        <v>0</v>
      </c>
      <c r="D105" s="6">
        <f>IF(ISERROR(B105-C105),"n/a",B105-C105)</f>
        <v>0</v>
      </c>
      <c r="E105" s="177" t="str">
        <f>IF(ISERROR(D105/C105),"n/a",(D105/C105))</f>
        <v>n/a</v>
      </c>
    </row>
    <row r="106" spans="1:6" hidden="1" x14ac:dyDescent="0.2">
      <c r="A106" s="179" t="s">
        <v>5</v>
      </c>
      <c r="B106" s="28">
        <f>SUM(B104:B105)</f>
        <v>0</v>
      </c>
      <c r="C106" s="28">
        <f>SUM(C104:C105)</f>
        <v>0</v>
      </c>
      <c r="D106" s="7">
        <f>IF(ISERROR(B106-C106),"n/a",B106-C106)</f>
        <v>0</v>
      </c>
      <c r="E106" s="180" t="str">
        <f>IF(ISERROR(D106/C106),"n/a",(D106/C106))</f>
        <v>n/a</v>
      </c>
    </row>
    <row r="107" spans="1:6" hidden="1" x14ac:dyDescent="0.2">
      <c r="A107" s="181"/>
      <c r="B107" s="32"/>
      <c r="C107" s="32"/>
      <c r="D107" s="25"/>
      <c r="E107" s="175"/>
    </row>
    <row r="108" spans="1:6" ht="15" hidden="1" x14ac:dyDescent="0.25">
      <c r="A108" s="176" t="s">
        <v>4</v>
      </c>
      <c r="B108" s="29"/>
      <c r="C108" s="29"/>
      <c r="D108" s="6"/>
      <c r="E108" s="177"/>
    </row>
    <row r="109" spans="1:6" hidden="1" x14ac:dyDescent="0.2">
      <c r="A109" s="155" t="s">
        <v>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">
      <c r="A110" s="157" t="s">
        <v>31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">
      <c r="A111" s="159" t="s">
        <v>32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">
      <c r="A112" s="157" t="s">
        <v>30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">
      <c r="A113" s="159" t="s">
        <v>32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">
      <c r="A114" s="157" t="s">
        <v>33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">
      <c r="A115" s="159" t="s">
        <v>32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">
      <c r="A116" s="155" t="s">
        <v>8</v>
      </c>
      <c r="B116" s="84">
        <f>(B117+B123+B120)</f>
        <v>0</v>
      </c>
      <c r="C116" s="84">
        <f>(C117+C123+C120)</f>
        <v>0</v>
      </c>
      <c r="D116" s="84">
        <f t="shared" si="24"/>
        <v>0</v>
      </c>
      <c r="E116" s="156" t="str">
        <f t="shared" si="25"/>
        <v>n/a</v>
      </c>
      <c r="F116" s="164"/>
    </row>
    <row r="117" spans="1:6" hidden="1" x14ac:dyDescent="0.2">
      <c r="A117" s="157" t="s">
        <v>31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">
      <c r="A118" s="159" t="s">
        <v>32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">
      <c r="A120" s="157" t="s">
        <v>30</v>
      </c>
      <c r="B120" s="28">
        <f>B121+B122</f>
        <v>0</v>
      </c>
      <c r="C120" s="28">
        <f>C121+C122</f>
        <v>0</v>
      </c>
      <c r="D120" s="7">
        <f>IF(ISERROR(B120-C120),"n/a",B120-C120)</f>
        <v>0</v>
      </c>
      <c r="E120" s="158" t="str">
        <f>IF(ISERROR(D120/C120),"n/a",(D120/C120))</f>
        <v>n/a</v>
      </c>
      <c r="F120" s="164"/>
    </row>
    <row r="121" spans="1:6" hidden="1" x14ac:dyDescent="0.2">
      <c r="A121" s="159" t="s">
        <v>32</v>
      </c>
      <c r="B121" s="29">
        <v>0</v>
      </c>
      <c r="C121" s="29">
        <v>0</v>
      </c>
      <c r="D121" s="6">
        <f>IF(ISERROR(B121-C121),"n/a",B121-C121)</f>
        <v>0</v>
      </c>
      <c r="E121" s="160" t="str">
        <f>IF(ISERROR(D121/C121),"n/a",(D121/C121))</f>
        <v>n/a</v>
      </c>
      <c r="F121" s="164"/>
    </row>
    <row r="122" spans="1:6" hidden="1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">
      <c r="A123" s="157" t="s">
        <v>33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">
      <c r="A124" s="159" t="s">
        <v>32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">
      <c r="A125" s="161" t="s">
        <v>5</v>
      </c>
      <c r="B125" s="84">
        <f>(B109+B116)</f>
        <v>0</v>
      </c>
      <c r="C125" s="84">
        <f>(C109+C116)</f>
        <v>0</v>
      </c>
      <c r="D125" s="84">
        <f t="shared" si="24"/>
        <v>0</v>
      </c>
      <c r="E125" s="156" t="str">
        <f t="shared" si="25"/>
        <v>n/a</v>
      </c>
      <c r="F125" s="164"/>
    </row>
    <row r="126" spans="1:6" ht="16.5" hidden="1" customHeight="1" x14ac:dyDescent="0.2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hidden="1" customHeight="1" x14ac:dyDescent="0.2">
      <c r="A128" s="155" t="s">
        <v>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">
      <c r="A129" s="157" t="s">
        <v>31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">
      <c r="A130" s="159" t="s">
        <v>32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">
      <c r="A131" s="157" t="s">
        <v>30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">
      <c r="A132" s="159" t="s">
        <v>32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">
      <c r="A133" s="157" t="s">
        <v>33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">
      <c r="A134" s="159" t="s">
        <v>32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">
      <c r="A135" s="155" t="s">
        <v>8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">
      <c r="A136" s="157" t="s">
        <v>31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">
      <c r="A137" s="159" t="s">
        <v>32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">
      <c r="A139" s="157" t="s">
        <v>30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">
      <c r="A140" s="159" t="s">
        <v>32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">
      <c r="A145" s="182"/>
      <c r="B145" s="30"/>
      <c r="C145" s="30"/>
      <c r="D145" s="27"/>
      <c r="E145" s="183"/>
      <c r="F145" s="164"/>
    </row>
    <row r="146" spans="1:6" hidden="1" x14ac:dyDescent="0.2">
      <c r="A146" s="35"/>
      <c r="B146" s="166"/>
      <c r="C146" s="166"/>
      <c r="D146" s="35"/>
      <c r="E146" s="35"/>
    </row>
    <row r="147" spans="1:6" ht="3" hidden="1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86</v>
      </c>
    </row>
    <row r="151" spans="1:6" x14ac:dyDescent="0.2">
      <c r="A151" s="85" t="s">
        <v>87</v>
      </c>
    </row>
    <row r="152" spans="1:6" x14ac:dyDescent="0.2">
      <c r="A152" s="85"/>
    </row>
    <row r="153" spans="1:6" x14ac:dyDescent="0.2">
      <c r="A153" s="85"/>
    </row>
    <row r="154" spans="1:6" x14ac:dyDescent="0.2">
      <c r="A154" s="85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74" orientation="portrait" r:id="rId1"/>
  <headerFooter>
    <oddHeader>&amp;C&amp;F
&amp;A&amp;R&amp;P of &amp;N</oddHeader>
    <oddFooter>&amp;LPrepared by: Information Technology Solutions
Job Name: UGAP099AX&amp;RPrepared Date: 9/11/2020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23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3" width="9.140625" style="330"/>
    <col min="4" max="5" width="9.140625" style="330" customWidth="1"/>
    <col min="6" max="13" width="9.140625" style="330" hidden="1" customWidth="1"/>
    <col min="14" max="16384" width="9.140625" style="330"/>
  </cols>
  <sheetData>
    <row r="1" spans="1:16" ht="15.75" x14ac:dyDescent="0.25">
      <c r="A1" s="376" t="s">
        <v>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31"/>
      <c r="O1" s="331"/>
      <c r="P1" s="331"/>
    </row>
    <row r="2" spans="1:16" ht="15.75" x14ac:dyDescent="0.25">
      <c r="A2" s="376" t="s">
        <v>6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31"/>
      <c r="O2" s="331"/>
      <c r="P2" s="331"/>
    </row>
    <row r="3" spans="1:16" ht="15.75" x14ac:dyDescent="0.25">
      <c r="A3" s="377" t="str">
        <f>Summary!A3</f>
        <v>Winter 2021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32"/>
      <c r="O3" s="332"/>
      <c r="P3" s="332"/>
    </row>
    <row r="4" spans="1:16" ht="15.75" x14ac:dyDescent="0.25">
      <c r="A4" s="378" t="str">
        <f>Summary!A4</f>
        <v>as of Friday, September 11, 2020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33"/>
      <c r="O4" s="333"/>
      <c r="P4" s="333"/>
    </row>
    <row r="6" spans="1:16" x14ac:dyDescent="0.25">
      <c r="A6" s="446" t="s">
        <v>61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3"/>
    </row>
    <row r="7" spans="1:16" x14ac:dyDescent="0.25">
      <c r="A7" s="434" t="s">
        <v>7</v>
      </c>
      <c r="B7" s="435"/>
      <c r="C7" s="435"/>
      <c r="D7" s="435"/>
      <c r="E7" s="435"/>
      <c r="F7" s="435"/>
      <c r="G7" s="435"/>
      <c r="H7" s="435"/>
      <c r="I7" s="435"/>
      <c r="J7" s="435"/>
      <c r="K7" s="435"/>
      <c r="L7" s="435"/>
      <c r="M7" s="436"/>
    </row>
    <row r="8" spans="1:16" ht="15" customHeight="1" x14ac:dyDescent="0.25">
      <c r="B8" s="437" t="s">
        <v>40</v>
      </c>
      <c r="C8" s="437"/>
      <c r="D8" s="437" t="s">
        <v>41</v>
      </c>
      <c r="E8" s="437"/>
      <c r="F8" s="437" t="s">
        <v>44</v>
      </c>
      <c r="G8" s="437"/>
      <c r="H8" s="437" t="s">
        <v>42</v>
      </c>
      <c r="I8" s="437"/>
      <c r="J8" s="437" t="s">
        <v>38</v>
      </c>
      <c r="K8" s="437"/>
      <c r="L8" s="437" t="s">
        <v>39</v>
      </c>
      <c r="M8" s="437"/>
    </row>
    <row r="9" spans="1:16" x14ac:dyDescent="0.25">
      <c r="B9" s="334">
        <v>2021</v>
      </c>
      <c r="C9" s="334">
        <v>2020</v>
      </c>
      <c r="D9" s="334">
        <f>B9</f>
        <v>2021</v>
      </c>
      <c r="E9" s="334">
        <f>C9</f>
        <v>2020</v>
      </c>
      <c r="F9" s="334">
        <f>B9</f>
        <v>2021</v>
      </c>
      <c r="G9" s="334">
        <f>C9</f>
        <v>2020</v>
      </c>
      <c r="H9" s="334">
        <f>B9</f>
        <v>2021</v>
      </c>
      <c r="I9" s="334">
        <f>C9</f>
        <v>2020</v>
      </c>
      <c r="J9" s="334">
        <f>B9</f>
        <v>2021</v>
      </c>
      <c r="K9" s="334">
        <f>C9</f>
        <v>2020</v>
      </c>
      <c r="L9" s="334">
        <f>B9</f>
        <v>2021</v>
      </c>
      <c r="M9" s="334">
        <f>C9</f>
        <v>2020</v>
      </c>
    </row>
    <row r="10" spans="1:16" x14ac:dyDescent="0.25">
      <c r="A10" s="337" t="s">
        <v>55</v>
      </c>
      <c r="B10" s="341">
        <f>SUM(B43,B74,B105,B136,B183)</f>
        <v>0</v>
      </c>
      <c r="C10" s="341">
        <f>SUM(C43,C74,C105,C136,C183)</f>
        <v>0</v>
      </c>
      <c r="D10" s="341">
        <f t="shared" ref="D10:M10" si="0">SUM(D43,D74,D105,D136,D183)</f>
        <v>0</v>
      </c>
      <c r="E10" s="341">
        <f t="shared" si="0"/>
        <v>0</v>
      </c>
      <c r="F10" s="341">
        <f t="shared" si="0"/>
        <v>0</v>
      </c>
      <c r="G10" s="341">
        <f t="shared" si="0"/>
        <v>0</v>
      </c>
      <c r="H10" s="341">
        <f t="shared" si="0"/>
        <v>0</v>
      </c>
      <c r="I10" s="341">
        <f t="shared" si="0"/>
        <v>0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25">
      <c r="A11" s="337" t="s">
        <v>54</v>
      </c>
      <c r="B11" s="341">
        <f t="shared" ref="B11:M11" si="1">SUM(B44,B75,B106,B137,B184)</f>
        <v>0</v>
      </c>
      <c r="C11" s="341">
        <f t="shared" si="1"/>
        <v>0</v>
      </c>
      <c r="D11" s="341">
        <f t="shared" si="1"/>
        <v>0</v>
      </c>
      <c r="E11" s="341">
        <f t="shared" si="1"/>
        <v>0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43</v>
      </c>
      <c r="B12" s="341">
        <f t="shared" ref="B12:M12" si="2">SUM(B45,B76,B107,B138,B185)</f>
        <v>0</v>
      </c>
      <c r="C12" s="341">
        <f t="shared" si="2"/>
        <v>1</v>
      </c>
      <c r="D12" s="341">
        <f t="shared" si="2"/>
        <v>0</v>
      </c>
      <c r="E12" s="341">
        <f t="shared" si="2"/>
        <v>1</v>
      </c>
      <c r="F12" s="341">
        <f t="shared" si="2"/>
        <v>0</v>
      </c>
      <c r="G12" s="341">
        <f t="shared" si="2"/>
        <v>0</v>
      </c>
      <c r="H12" s="341">
        <f t="shared" si="2"/>
        <v>0</v>
      </c>
      <c r="I12" s="341">
        <f t="shared" si="2"/>
        <v>0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25">
      <c r="A13" s="337" t="s">
        <v>53</v>
      </c>
      <c r="B13" s="341">
        <f t="shared" ref="B13:M13" si="3">SUM(B46,B77,B108,B139,B186)</f>
        <v>0</v>
      </c>
      <c r="C13" s="341">
        <f t="shared" si="3"/>
        <v>0</v>
      </c>
      <c r="D13" s="341">
        <f t="shared" si="3"/>
        <v>0</v>
      </c>
      <c r="E13" s="341">
        <f t="shared" si="3"/>
        <v>0</v>
      </c>
      <c r="F13" s="341">
        <f t="shared" si="3"/>
        <v>0</v>
      </c>
      <c r="G13" s="341">
        <f t="shared" si="3"/>
        <v>0</v>
      </c>
      <c r="H13" s="341">
        <f t="shared" si="3"/>
        <v>0</v>
      </c>
      <c r="I13" s="341">
        <f t="shared" si="3"/>
        <v>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25">
      <c r="A14" s="337" t="s">
        <v>52</v>
      </c>
      <c r="B14" s="341">
        <f t="shared" ref="B14:M14" si="4">SUM(B47,B78,B109,B140,B187)</f>
        <v>1</v>
      </c>
      <c r="C14" s="341">
        <f t="shared" si="4"/>
        <v>0</v>
      </c>
      <c r="D14" s="341">
        <f t="shared" si="4"/>
        <v>1</v>
      </c>
      <c r="E14" s="341">
        <f t="shared" si="4"/>
        <v>0</v>
      </c>
      <c r="F14" s="341">
        <f t="shared" si="4"/>
        <v>0</v>
      </c>
      <c r="G14" s="341">
        <f t="shared" si="4"/>
        <v>0</v>
      </c>
      <c r="H14" s="341">
        <f t="shared" si="4"/>
        <v>0</v>
      </c>
      <c r="I14" s="341">
        <f t="shared" si="4"/>
        <v>0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25">
      <c r="A15" s="337" t="s">
        <v>51</v>
      </c>
      <c r="B15" s="341">
        <f t="shared" ref="B15:M15" si="5">SUM(B48,B79,B110,B141,B188)</f>
        <v>0</v>
      </c>
      <c r="C15" s="341">
        <f t="shared" si="5"/>
        <v>0</v>
      </c>
      <c r="D15" s="341">
        <f t="shared" si="5"/>
        <v>0</v>
      </c>
      <c r="E15" s="341">
        <f t="shared" si="5"/>
        <v>0</v>
      </c>
      <c r="F15" s="341">
        <f t="shared" si="5"/>
        <v>0</v>
      </c>
      <c r="G15" s="341">
        <f t="shared" si="5"/>
        <v>0</v>
      </c>
      <c r="H15" s="341">
        <f t="shared" si="5"/>
        <v>0</v>
      </c>
      <c r="I15" s="341">
        <f t="shared" si="5"/>
        <v>0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25">
      <c r="A16" s="337" t="s">
        <v>50</v>
      </c>
      <c r="B16" s="341">
        <f t="shared" ref="B16:M16" si="6">SUM(B49,B80,B111,B142,B189)</f>
        <v>34</v>
      </c>
      <c r="C16" s="341">
        <f t="shared" si="6"/>
        <v>0</v>
      </c>
      <c r="D16" s="341">
        <f t="shared" si="6"/>
        <v>0</v>
      </c>
      <c r="E16" s="341">
        <f t="shared" si="6"/>
        <v>0</v>
      </c>
      <c r="F16" s="341">
        <f t="shared" si="6"/>
        <v>0</v>
      </c>
      <c r="G16" s="341">
        <f t="shared" si="6"/>
        <v>0</v>
      </c>
      <c r="H16" s="341">
        <f t="shared" si="6"/>
        <v>0</v>
      </c>
      <c r="I16" s="341">
        <f t="shared" si="6"/>
        <v>0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25">
      <c r="A17" s="337" t="s">
        <v>49</v>
      </c>
      <c r="B17" s="341">
        <f t="shared" ref="B17:M17" si="7">SUM(B50,B81,B112,B143,B190)</f>
        <v>0</v>
      </c>
      <c r="C17" s="341">
        <f t="shared" si="7"/>
        <v>0</v>
      </c>
      <c r="D17" s="341">
        <f t="shared" si="7"/>
        <v>0</v>
      </c>
      <c r="E17" s="341">
        <f t="shared" si="7"/>
        <v>0</v>
      </c>
      <c r="F17" s="341">
        <f t="shared" si="7"/>
        <v>0</v>
      </c>
      <c r="G17" s="341">
        <f t="shared" si="7"/>
        <v>0</v>
      </c>
      <c r="H17" s="341">
        <f t="shared" si="7"/>
        <v>0</v>
      </c>
      <c r="I17" s="341">
        <f t="shared" si="7"/>
        <v>0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.75" thickBot="1" x14ac:dyDescent="0.3">
      <c r="A18" s="344" t="s">
        <v>48</v>
      </c>
      <c r="B18" s="341">
        <f t="shared" ref="B18:M18" si="8">SUM(B51,B82,B113,B144,B191)</f>
        <v>0</v>
      </c>
      <c r="C18" s="341">
        <f t="shared" si="8"/>
        <v>1</v>
      </c>
      <c r="D18" s="341">
        <f t="shared" si="8"/>
        <v>0</v>
      </c>
      <c r="E18" s="341">
        <f t="shared" si="8"/>
        <v>0</v>
      </c>
      <c r="F18" s="341">
        <f t="shared" si="8"/>
        <v>0</v>
      </c>
      <c r="G18" s="341">
        <f t="shared" si="8"/>
        <v>0</v>
      </c>
      <c r="H18" s="341">
        <f t="shared" si="8"/>
        <v>0</v>
      </c>
      <c r="I18" s="341">
        <f t="shared" si="8"/>
        <v>0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6.5" thickTop="1" thickBot="1" x14ac:dyDescent="0.3">
      <c r="A19" s="362" t="s">
        <v>62</v>
      </c>
      <c r="B19" s="363">
        <f t="shared" ref="B19:C19" si="9">SUM(B52,B83,B114,B145,B192)</f>
        <v>35</v>
      </c>
      <c r="C19" s="363">
        <f t="shared" si="9"/>
        <v>2</v>
      </c>
      <c r="D19" s="363">
        <f t="shared" ref="D19:M19" si="10">SUM(D10:D18)</f>
        <v>1</v>
      </c>
      <c r="E19" s="363">
        <f t="shared" si="10"/>
        <v>1</v>
      </c>
      <c r="F19" s="363">
        <f t="shared" si="10"/>
        <v>0</v>
      </c>
      <c r="G19" s="363">
        <f t="shared" si="10"/>
        <v>0</v>
      </c>
      <c r="H19" s="363">
        <f t="shared" si="10"/>
        <v>0</v>
      </c>
      <c r="I19" s="363">
        <f t="shared" si="10"/>
        <v>0</v>
      </c>
      <c r="J19" s="363">
        <f t="shared" si="10"/>
        <v>0</v>
      </c>
      <c r="K19" s="363">
        <f t="shared" si="10"/>
        <v>0</v>
      </c>
      <c r="L19" s="363">
        <f t="shared" si="10"/>
        <v>0</v>
      </c>
      <c r="M19" s="364">
        <f t="shared" si="10"/>
        <v>0</v>
      </c>
    </row>
    <row r="20" spans="1:13" ht="15" customHeight="1" x14ac:dyDescent="0.25">
      <c r="A20" s="448" t="s">
        <v>61</v>
      </c>
      <c r="B20" s="449"/>
      <c r="C20" s="449"/>
      <c r="D20" s="449"/>
      <c r="E20" s="449"/>
      <c r="F20" s="449"/>
      <c r="G20" s="449"/>
      <c r="H20" s="449"/>
      <c r="I20" s="449"/>
      <c r="J20" s="449"/>
      <c r="K20" s="449"/>
      <c r="L20" s="449"/>
      <c r="M20" s="450"/>
    </row>
    <row r="21" spans="1:13" x14ac:dyDescent="0.25">
      <c r="A21" s="451" t="s">
        <v>8</v>
      </c>
      <c r="B21" s="428"/>
      <c r="C21" s="428"/>
      <c r="D21" s="428"/>
      <c r="E21" s="428"/>
      <c r="F21" s="428"/>
      <c r="G21" s="428"/>
      <c r="H21" s="428"/>
      <c r="I21" s="428"/>
      <c r="J21" s="428"/>
      <c r="K21" s="428"/>
      <c r="L21" s="428"/>
      <c r="M21" s="429"/>
    </row>
    <row r="22" spans="1:13" x14ac:dyDescent="0.25">
      <c r="B22" s="430" t="s">
        <v>40</v>
      </c>
      <c r="C22" s="430"/>
      <c r="D22" s="430" t="s">
        <v>41</v>
      </c>
      <c r="E22" s="430"/>
      <c r="F22" s="430" t="s">
        <v>44</v>
      </c>
      <c r="G22" s="430"/>
      <c r="H22" s="430" t="s">
        <v>42</v>
      </c>
      <c r="I22" s="430"/>
      <c r="J22" s="430" t="s">
        <v>38</v>
      </c>
      <c r="K22" s="430"/>
      <c r="L22" s="430" t="s">
        <v>39</v>
      </c>
      <c r="M22" s="430"/>
    </row>
    <row r="23" spans="1:13" x14ac:dyDescent="0.25">
      <c r="B23" s="335">
        <f>B9</f>
        <v>2021</v>
      </c>
      <c r="C23" s="335">
        <f>C9</f>
        <v>2020</v>
      </c>
      <c r="D23" s="335">
        <f>B9</f>
        <v>2021</v>
      </c>
      <c r="E23" s="335">
        <f>C9</f>
        <v>2020</v>
      </c>
      <c r="F23" s="335">
        <f>B9</f>
        <v>2021</v>
      </c>
      <c r="G23" s="335">
        <f>C9</f>
        <v>2020</v>
      </c>
      <c r="H23" s="335">
        <f>B9</f>
        <v>2021</v>
      </c>
      <c r="I23" s="335">
        <f>C9</f>
        <v>2020</v>
      </c>
      <c r="J23" s="335">
        <f>B9</f>
        <v>2021</v>
      </c>
      <c r="K23" s="335">
        <f>C9</f>
        <v>2020</v>
      </c>
      <c r="L23" s="335">
        <f>B9</f>
        <v>2021</v>
      </c>
      <c r="M23" s="335">
        <f>C9</f>
        <v>2020</v>
      </c>
    </row>
    <row r="24" spans="1:13" x14ac:dyDescent="0.25">
      <c r="A24" s="336" t="s">
        <v>55</v>
      </c>
      <c r="B24" s="341">
        <f t="shared" ref="B24:B32" si="11">SUM(B57,B88,B119,B150,B167,B197,B214)</f>
        <v>48</v>
      </c>
      <c r="C24" s="341">
        <f t="shared" ref="C24:M24" si="12">SUM(C57,C88,C119,C150,C167,C197,C214)</f>
        <v>63</v>
      </c>
      <c r="D24" s="341">
        <f t="shared" si="12"/>
        <v>12</v>
      </c>
      <c r="E24" s="341">
        <f t="shared" si="12"/>
        <v>0</v>
      </c>
      <c r="F24" s="341">
        <f t="shared" si="12"/>
        <v>0</v>
      </c>
      <c r="G24" s="341">
        <f t="shared" si="12"/>
        <v>0</v>
      </c>
      <c r="H24" s="341">
        <f t="shared" si="12"/>
        <v>0</v>
      </c>
      <c r="I24" s="341">
        <f t="shared" si="12"/>
        <v>0</v>
      </c>
      <c r="J24" s="341">
        <f t="shared" si="12"/>
        <v>0</v>
      </c>
      <c r="K24" s="341">
        <f t="shared" si="12"/>
        <v>0</v>
      </c>
      <c r="L24" s="341">
        <f t="shared" si="12"/>
        <v>0</v>
      </c>
      <c r="M24" s="341">
        <f t="shared" si="12"/>
        <v>0</v>
      </c>
    </row>
    <row r="25" spans="1:13" x14ac:dyDescent="0.25">
      <c r="A25" s="336" t="s">
        <v>54</v>
      </c>
      <c r="B25" s="341">
        <f t="shared" si="11"/>
        <v>2</v>
      </c>
      <c r="C25" s="341">
        <f t="shared" ref="C25:M25" si="13">SUM(C58,C89,C120,C151,C168,C198,C215)</f>
        <v>2</v>
      </c>
      <c r="D25" s="341">
        <f t="shared" si="13"/>
        <v>1</v>
      </c>
      <c r="E25" s="341">
        <f t="shared" si="13"/>
        <v>0</v>
      </c>
      <c r="F25" s="341">
        <f t="shared" si="13"/>
        <v>0</v>
      </c>
      <c r="G25" s="341">
        <f t="shared" si="13"/>
        <v>0</v>
      </c>
      <c r="H25" s="341">
        <f t="shared" si="13"/>
        <v>0</v>
      </c>
      <c r="I25" s="341">
        <f t="shared" si="13"/>
        <v>0</v>
      </c>
      <c r="J25" s="341">
        <f t="shared" si="13"/>
        <v>0</v>
      </c>
      <c r="K25" s="341">
        <f t="shared" si="13"/>
        <v>0</v>
      </c>
      <c r="L25" s="341">
        <f t="shared" si="13"/>
        <v>0</v>
      </c>
      <c r="M25" s="341">
        <f t="shared" si="13"/>
        <v>0</v>
      </c>
    </row>
    <row r="26" spans="1:13" x14ac:dyDescent="0.25">
      <c r="A26" s="336" t="s">
        <v>43</v>
      </c>
      <c r="B26" s="341">
        <f t="shared" si="11"/>
        <v>196</v>
      </c>
      <c r="C26" s="341">
        <f t="shared" ref="C26:M26" si="14">SUM(C59,C90,C121,C152,C169,C199,C216)</f>
        <v>140</v>
      </c>
      <c r="D26" s="341">
        <f t="shared" si="14"/>
        <v>42</v>
      </c>
      <c r="E26" s="341">
        <f t="shared" si="14"/>
        <v>0</v>
      </c>
      <c r="F26" s="341">
        <f t="shared" si="14"/>
        <v>0</v>
      </c>
      <c r="G26" s="341">
        <f t="shared" si="14"/>
        <v>0</v>
      </c>
      <c r="H26" s="341">
        <f t="shared" si="14"/>
        <v>0</v>
      </c>
      <c r="I26" s="341">
        <f t="shared" si="14"/>
        <v>0</v>
      </c>
      <c r="J26" s="341">
        <f t="shared" si="14"/>
        <v>0</v>
      </c>
      <c r="K26" s="341">
        <f t="shared" si="14"/>
        <v>0</v>
      </c>
      <c r="L26" s="341">
        <f t="shared" si="14"/>
        <v>0</v>
      </c>
      <c r="M26" s="341">
        <f t="shared" si="14"/>
        <v>0</v>
      </c>
    </row>
    <row r="27" spans="1:13" x14ac:dyDescent="0.25">
      <c r="A27" s="336" t="s">
        <v>53</v>
      </c>
      <c r="B27" s="341">
        <f t="shared" si="11"/>
        <v>3</v>
      </c>
      <c r="C27" s="341">
        <f t="shared" ref="C27:M27" si="15">SUM(C60,C91,C122,C153,C170,C200,C217)</f>
        <v>3</v>
      </c>
      <c r="D27" s="341">
        <f t="shared" si="15"/>
        <v>0</v>
      </c>
      <c r="E27" s="341">
        <f t="shared" si="15"/>
        <v>0</v>
      </c>
      <c r="F27" s="341">
        <f t="shared" si="15"/>
        <v>0</v>
      </c>
      <c r="G27" s="341">
        <f t="shared" si="15"/>
        <v>0</v>
      </c>
      <c r="H27" s="341">
        <f t="shared" si="15"/>
        <v>0</v>
      </c>
      <c r="I27" s="341">
        <f t="shared" si="15"/>
        <v>0</v>
      </c>
      <c r="J27" s="341">
        <f t="shared" si="15"/>
        <v>0</v>
      </c>
      <c r="K27" s="341">
        <f t="shared" si="15"/>
        <v>0</v>
      </c>
      <c r="L27" s="341">
        <f t="shared" si="15"/>
        <v>0</v>
      </c>
      <c r="M27" s="341">
        <f t="shared" si="15"/>
        <v>0</v>
      </c>
    </row>
    <row r="28" spans="1:13" x14ac:dyDescent="0.25">
      <c r="A28" s="336" t="s">
        <v>52</v>
      </c>
      <c r="B28" s="341">
        <f t="shared" si="11"/>
        <v>485</v>
      </c>
      <c r="C28" s="341">
        <f t="shared" ref="C28:M28" si="16">SUM(C61,C92,C123,C154,C171,C201,C218)</f>
        <v>479</v>
      </c>
      <c r="D28" s="341">
        <f t="shared" si="16"/>
        <v>135</v>
      </c>
      <c r="E28" s="341">
        <f t="shared" si="16"/>
        <v>0</v>
      </c>
      <c r="F28" s="341">
        <f t="shared" si="16"/>
        <v>0</v>
      </c>
      <c r="G28" s="341">
        <f t="shared" si="16"/>
        <v>0</v>
      </c>
      <c r="H28" s="341">
        <f t="shared" si="16"/>
        <v>0</v>
      </c>
      <c r="I28" s="341">
        <f t="shared" si="16"/>
        <v>0</v>
      </c>
      <c r="J28" s="341">
        <f t="shared" si="16"/>
        <v>0</v>
      </c>
      <c r="K28" s="341">
        <f t="shared" si="16"/>
        <v>0</v>
      </c>
      <c r="L28" s="341">
        <f t="shared" si="16"/>
        <v>0</v>
      </c>
      <c r="M28" s="341">
        <f t="shared" si="16"/>
        <v>0</v>
      </c>
    </row>
    <row r="29" spans="1:13" x14ac:dyDescent="0.25">
      <c r="A29" s="336" t="s">
        <v>51</v>
      </c>
      <c r="B29" s="341">
        <f t="shared" si="11"/>
        <v>56</v>
      </c>
      <c r="C29" s="341">
        <f t="shared" ref="C29:M29" si="17">SUM(C62,C93,C124,C155,C172,C202,C219)</f>
        <v>43</v>
      </c>
      <c r="D29" s="341">
        <f t="shared" si="17"/>
        <v>8</v>
      </c>
      <c r="E29" s="341">
        <f t="shared" si="17"/>
        <v>0</v>
      </c>
      <c r="F29" s="341">
        <f t="shared" si="17"/>
        <v>0</v>
      </c>
      <c r="G29" s="341">
        <f t="shared" si="17"/>
        <v>0</v>
      </c>
      <c r="H29" s="341">
        <f t="shared" si="17"/>
        <v>0</v>
      </c>
      <c r="I29" s="341">
        <f t="shared" si="17"/>
        <v>0</v>
      </c>
      <c r="J29" s="341">
        <f t="shared" si="17"/>
        <v>0</v>
      </c>
      <c r="K29" s="341">
        <f t="shared" si="17"/>
        <v>0</v>
      </c>
      <c r="L29" s="341">
        <f t="shared" si="17"/>
        <v>0</v>
      </c>
      <c r="M29" s="341">
        <f t="shared" si="17"/>
        <v>0</v>
      </c>
    </row>
    <row r="30" spans="1:13" x14ac:dyDescent="0.25">
      <c r="A30" s="336" t="s">
        <v>50</v>
      </c>
      <c r="B30" s="341">
        <f t="shared" si="11"/>
        <v>59</v>
      </c>
      <c r="C30" s="341">
        <f t="shared" ref="C30:M30" si="18">SUM(C63,C94,C125,C156,C173,C203,C220)</f>
        <v>72</v>
      </c>
      <c r="D30" s="341">
        <f t="shared" si="18"/>
        <v>26</v>
      </c>
      <c r="E30" s="341">
        <f t="shared" si="18"/>
        <v>0</v>
      </c>
      <c r="F30" s="341">
        <f t="shared" si="18"/>
        <v>0</v>
      </c>
      <c r="G30" s="341">
        <f t="shared" si="18"/>
        <v>0</v>
      </c>
      <c r="H30" s="341">
        <f t="shared" si="18"/>
        <v>0</v>
      </c>
      <c r="I30" s="341">
        <f t="shared" si="18"/>
        <v>0</v>
      </c>
      <c r="J30" s="341">
        <f t="shared" si="18"/>
        <v>0</v>
      </c>
      <c r="K30" s="341">
        <f t="shared" si="18"/>
        <v>0</v>
      </c>
      <c r="L30" s="341">
        <f t="shared" si="18"/>
        <v>0</v>
      </c>
      <c r="M30" s="341">
        <f t="shared" si="18"/>
        <v>0</v>
      </c>
    </row>
    <row r="31" spans="1:13" x14ac:dyDescent="0.25">
      <c r="A31" s="336" t="s">
        <v>49</v>
      </c>
      <c r="B31" s="341">
        <f t="shared" si="11"/>
        <v>10</v>
      </c>
      <c r="C31" s="341">
        <f t="shared" ref="C31:M31" si="19">SUM(C64,C95,C126,C157,C174,C204,C221)</f>
        <v>9</v>
      </c>
      <c r="D31" s="341">
        <f t="shared" si="19"/>
        <v>2</v>
      </c>
      <c r="E31" s="341">
        <f t="shared" si="19"/>
        <v>0</v>
      </c>
      <c r="F31" s="341">
        <f t="shared" si="19"/>
        <v>0</v>
      </c>
      <c r="G31" s="341">
        <f t="shared" si="19"/>
        <v>0</v>
      </c>
      <c r="H31" s="341">
        <f t="shared" si="19"/>
        <v>0</v>
      </c>
      <c r="I31" s="341">
        <f t="shared" si="19"/>
        <v>0</v>
      </c>
      <c r="J31" s="341">
        <f t="shared" si="19"/>
        <v>0</v>
      </c>
      <c r="K31" s="341">
        <f t="shared" si="19"/>
        <v>0</v>
      </c>
      <c r="L31" s="341">
        <f t="shared" si="19"/>
        <v>0</v>
      </c>
      <c r="M31" s="341">
        <f t="shared" si="19"/>
        <v>0</v>
      </c>
    </row>
    <row r="32" spans="1:13" ht="15.75" thickBot="1" x14ac:dyDescent="0.3">
      <c r="A32" s="349" t="s">
        <v>48</v>
      </c>
      <c r="B32" s="341">
        <f t="shared" si="11"/>
        <v>197</v>
      </c>
      <c r="C32" s="341">
        <f t="shared" ref="C32:M32" si="20">SUM(C65,C96,C127,C158,C175,C205,C222)</f>
        <v>147</v>
      </c>
      <c r="D32" s="341">
        <f t="shared" si="20"/>
        <v>38</v>
      </c>
      <c r="E32" s="341">
        <f t="shared" si="20"/>
        <v>0</v>
      </c>
      <c r="F32" s="341">
        <f t="shared" si="20"/>
        <v>0</v>
      </c>
      <c r="G32" s="341">
        <f t="shared" si="20"/>
        <v>0</v>
      </c>
      <c r="H32" s="341">
        <f t="shared" si="20"/>
        <v>0</v>
      </c>
      <c r="I32" s="341">
        <f t="shared" si="20"/>
        <v>0</v>
      </c>
      <c r="J32" s="341">
        <f t="shared" si="20"/>
        <v>0</v>
      </c>
      <c r="K32" s="341">
        <f t="shared" si="20"/>
        <v>0</v>
      </c>
      <c r="L32" s="341">
        <f t="shared" si="20"/>
        <v>0</v>
      </c>
      <c r="M32" s="341">
        <f t="shared" si="20"/>
        <v>0</v>
      </c>
    </row>
    <row r="33" spans="1:13" ht="16.5" thickTop="1" thickBot="1" x14ac:dyDescent="0.3">
      <c r="A33" s="370" t="s">
        <v>72</v>
      </c>
      <c r="B33" s="363">
        <f>SUM(B24:B32)</f>
        <v>1056</v>
      </c>
      <c r="C33" s="363">
        <f t="shared" ref="C33:M33" si="21">SUM(C24:C32)</f>
        <v>958</v>
      </c>
      <c r="D33" s="363">
        <f t="shared" si="21"/>
        <v>264</v>
      </c>
      <c r="E33" s="363">
        <f t="shared" si="21"/>
        <v>0</v>
      </c>
      <c r="F33" s="363">
        <f t="shared" si="21"/>
        <v>0</v>
      </c>
      <c r="G33" s="363">
        <f t="shared" si="21"/>
        <v>0</v>
      </c>
      <c r="H33" s="363">
        <f t="shared" si="21"/>
        <v>0</v>
      </c>
      <c r="I33" s="363">
        <f t="shared" si="21"/>
        <v>0</v>
      </c>
      <c r="J33" s="363">
        <f t="shared" si="21"/>
        <v>0</v>
      </c>
      <c r="K33" s="363">
        <f t="shared" si="21"/>
        <v>0</v>
      </c>
      <c r="L33" s="363">
        <f t="shared" si="21"/>
        <v>0</v>
      </c>
      <c r="M33" s="364">
        <f t="shared" si="21"/>
        <v>0</v>
      </c>
    </row>
    <row r="34" spans="1:13" ht="15.75" thickBot="1" x14ac:dyDescent="0.3"/>
    <row r="35" spans="1:13" ht="15.75" thickBot="1" x14ac:dyDescent="0.3">
      <c r="A35" s="358" t="s">
        <v>63</v>
      </c>
      <c r="B35" s="361">
        <f t="shared" ref="B35:M35" si="22">SUM(B19,B33)</f>
        <v>1091</v>
      </c>
      <c r="C35" s="361">
        <f t="shared" si="22"/>
        <v>960</v>
      </c>
      <c r="D35" s="361">
        <f t="shared" si="22"/>
        <v>265</v>
      </c>
      <c r="E35" s="361">
        <f t="shared" si="22"/>
        <v>1</v>
      </c>
      <c r="F35" s="361">
        <f t="shared" si="22"/>
        <v>0</v>
      </c>
      <c r="G35" s="361">
        <f t="shared" si="22"/>
        <v>0</v>
      </c>
      <c r="H35" s="361">
        <f t="shared" si="22"/>
        <v>0</v>
      </c>
      <c r="I35" s="361">
        <f t="shared" si="22"/>
        <v>0</v>
      </c>
      <c r="J35" s="361">
        <f t="shared" si="22"/>
        <v>0</v>
      </c>
      <c r="K35" s="361">
        <f t="shared" si="22"/>
        <v>0</v>
      </c>
      <c r="L35" s="361">
        <f t="shared" si="22"/>
        <v>0</v>
      </c>
      <c r="M35" s="361">
        <f t="shared" si="22"/>
        <v>0</v>
      </c>
    </row>
    <row r="38" spans="1:13" ht="15" customHeight="1" x14ac:dyDescent="0.25"/>
    <row r="39" spans="1:13" x14ac:dyDescent="0.25">
      <c r="A39" s="444" t="s">
        <v>45</v>
      </c>
      <c r="B39" s="432"/>
      <c r="C39" s="432"/>
      <c r="D39" s="432"/>
      <c r="E39" s="432"/>
      <c r="F39" s="432"/>
      <c r="G39" s="432"/>
      <c r="H39" s="432"/>
      <c r="I39" s="432"/>
      <c r="J39" s="432"/>
      <c r="K39" s="432"/>
      <c r="L39" s="432"/>
      <c r="M39" s="433"/>
    </row>
    <row r="40" spans="1:13" x14ac:dyDescent="0.25">
      <c r="A40" s="434" t="s">
        <v>7</v>
      </c>
      <c r="B40" s="435"/>
      <c r="C40" s="435"/>
      <c r="D40" s="435"/>
      <c r="E40" s="435"/>
      <c r="F40" s="435"/>
      <c r="G40" s="435"/>
      <c r="H40" s="435"/>
      <c r="I40" s="435"/>
      <c r="J40" s="435"/>
      <c r="K40" s="435"/>
      <c r="L40" s="435"/>
      <c r="M40" s="436"/>
    </row>
    <row r="41" spans="1:13" x14ac:dyDescent="0.25">
      <c r="B41" s="437" t="s">
        <v>40</v>
      </c>
      <c r="C41" s="437"/>
      <c r="D41" s="437" t="s">
        <v>41</v>
      </c>
      <c r="E41" s="437"/>
      <c r="F41" s="437" t="s">
        <v>44</v>
      </c>
      <c r="G41" s="437"/>
      <c r="H41" s="437" t="s">
        <v>42</v>
      </c>
      <c r="I41" s="437"/>
      <c r="J41" s="437" t="s">
        <v>38</v>
      </c>
      <c r="K41" s="437"/>
      <c r="L41" s="437" t="s">
        <v>39</v>
      </c>
      <c r="M41" s="437"/>
    </row>
    <row r="42" spans="1:13" x14ac:dyDescent="0.25">
      <c r="B42" s="334">
        <f>B9</f>
        <v>2021</v>
      </c>
      <c r="C42" s="334">
        <f>C9</f>
        <v>2020</v>
      </c>
      <c r="D42" s="334">
        <f>B9</f>
        <v>2021</v>
      </c>
      <c r="E42" s="334">
        <f>C9</f>
        <v>2020</v>
      </c>
      <c r="F42" s="334">
        <f>B9</f>
        <v>2021</v>
      </c>
      <c r="G42" s="334">
        <f>C9</f>
        <v>2020</v>
      </c>
      <c r="H42" s="334">
        <f>B9</f>
        <v>2021</v>
      </c>
      <c r="I42" s="334">
        <f>C9</f>
        <v>2020</v>
      </c>
      <c r="J42" s="334">
        <f>B9</f>
        <v>2021</v>
      </c>
      <c r="K42" s="334">
        <f>C9</f>
        <v>2020</v>
      </c>
      <c r="L42" s="334">
        <f>B9</f>
        <v>2021</v>
      </c>
      <c r="M42" s="334">
        <f>C9</f>
        <v>2020</v>
      </c>
    </row>
    <row r="43" spans="1:13" x14ac:dyDescent="0.25">
      <c r="A43" s="337" t="s">
        <v>55</v>
      </c>
      <c r="B43" s="341">
        <v>0</v>
      </c>
      <c r="C43" s="341">
        <v>0</v>
      </c>
      <c r="D43" s="341">
        <v>0</v>
      </c>
      <c r="E43" s="341">
        <v>0</v>
      </c>
      <c r="F43" s="341">
        <v>0</v>
      </c>
      <c r="G43" s="341">
        <v>0</v>
      </c>
      <c r="H43" s="341">
        <v>0</v>
      </c>
      <c r="I43" s="341">
        <v>0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25">
      <c r="A44" s="337" t="s">
        <v>54</v>
      </c>
      <c r="B44" s="341">
        <v>0</v>
      </c>
      <c r="C44" s="341">
        <v>0</v>
      </c>
      <c r="D44" s="341">
        <v>0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0</v>
      </c>
      <c r="C45" s="341">
        <v>0</v>
      </c>
      <c r="D45" s="341">
        <v>0</v>
      </c>
      <c r="E45" s="341">
        <v>0</v>
      </c>
      <c r="F45" s="341">
        <v>0</v>
      </c>
      <c r="G45" s="341">
        <v>0</v>
      </c>
      <c r="H45" s="341">
        <v>0</v>
      </c>
      <c r="I45" s="341">
        <v>0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25">
      <c r="A46" s="337" t="s">
        <v>53</v>
      </c>
      <c r="B46" s="341">
        <v>0</v>
      </c>
      <c r="C46" s="341">
        <v>0</v>
      </c>
      <c r="D46" s="341">
        <v>0</v>
      </c>
      <c r="E46" s="341">
        <v>0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0</v>
      </c>
      <c r="C47" s="341">
        <v>0</v>
      </c>
      <c r="D47" s="341">
        <v>0</v>
      </c>
      <c r="E47" s="341">
        <v>0</v>
      </c>
      <c r="F47" s="341">
        <v>0</v>
      </c>
      <c r="G47" s="341">
        <v>0</v>
      </c>
      <c r="H47" s="341">
        <v>0</v>
      </c>
      <c r="I47" s="341">
        <v>0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25">
      <c r="A48" s="337" t="s">
        <v>51</v>
      </c>
      <c r="B48" s="341">
        <v>0</v>
      </c>
      <c r="C48" s="341">
        <v>0</v>
      </c>
      <c r="D48" s="341">
        <v>0</v>
      </c>
      <c r="E48" s="341">
        <v>0</v>
      </c>
      <c r="F48" s="341">
        <v>0</v>
      </c>
      <c r="G48" s="341">
        <v>0</v>
      </c>
      <c r="H48" s="341">
        <v>0</v>
      </c>
      <c r="I48" s="341">
        <v>0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25">
      <c r="A49" s="337" t="s">
        <v>50</v>
      </c>
      <c r="B49" s="341">
        <v>6</v>
      </c>
      <c r="C49" s="341">
        <v>0</v>
      </c>
      <c r="D49" s="341">
        <v>0</v>
      </c>
      <c r="E49" s="341">
        <v>0</v>
      </c>
      <c r="F49" s="341">
        <v>0</v>
      </c>
      <c r="G49" s="341">
        <v>0</v>
      </c>
      <c r="H49" s="341">
        <v>0</v>
      </c>
      <c r="I49" s="341">
        <v>0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25">
      <c r="A50" s="337" t="s">
        <v>49</v>
      </c>
      <c r="B50" s="341">
        <v>0</v>
      </c>
      <c r="C50" s="341">
        <v>0</v>
      </c>
      <c r="D50" s="341">
        <v>0</v>
      </c>
      <c r="E50" s="341">
        <v>0</v>
      </c>
      <c r="F50" s="341">
        <v>0</v>
      </c>
      <c r="G50" s="341">
        <v>0</v>
      </c>
      <c r="H50" s="341">
        <v>0</v>
      </c>
      <c r="I50" s="341">
        <v>0</v>
      </c>
      <c r="J50" s="341">
        <v>0</v>
      </c>
      <c r="K50" s="341">
        <v>0</v>
      </c>
      <c r="L50" s="341">
        <v>0</v>
      </c>
      <c r="M50" s="341">
        <v>0</v>
      </c>
    </row>
    <row r="51" spans="1:15" ht="15.75" thickBot="1" x14ac:dyDescent="0.3">
      <c r="A51" s="344" t="s">
        <v>48</v>
      </c>
      <c r="B51" s="341">
        <v>0</v>
      </c>
      <c r="C51" s="341">
        <v>0</v>
      </c>
      <c r="D51" s="341">
        <v>0</v>
      </c>
      <c r="E51" s="341">
        <v>0</v>
      </c>
      <c r="F51" s="341">
        <v>0</v>
      </c>
      <c r="G51" s="341">
        <v>0</v>
      </c>
      <c r="H51" s="341">
        <v>0</v>
      </c>
      <c r="I51" s="341">
        <v>0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25">
      <c r="A52" s="347" t="s">
        <v>5</v>
      </c>
      <c r="B52" s="348">
        <f>SUM(B43:B51)</f>
        <v>6</v>
      </c>
      <c r="C52" s="348">
        <f t="shared" ref="C52:M52" si="23">SUM(C43:C51)</f>
        <v>0</v>
      </c>
      <c r="D52" s="348">
        <f t="shared" si="23"/>
        <v>0</v>
      </c>
      <c r="E52" s="348">
        <f t="shared" si="23"/>
        <v>0</v>
      </c>
      <c r="F52" s="348">
        <f t="shared" si="23"/>
        <v>0</v>
      </c>
      <c r="G52" s="348">
        <f t="shared" si="23"/>
        <v>0</v>
      </c>
      <c r="H52" s="348">
        <f t="shared" si="23"/>
        <v>0</v>
      </c>
      <c r="I52" s="348">
        <f t="shared" si="23"/>
        <v>0</v>
      </c>
      <c r="J52" s="348">
        <f t="shared" si="23"/>
        <v>0</v>
      </c>
      <c r="K52" s="348">
        <f t="shared" si="23"/>
        <v>0</v>
      </c>
      <c r="L52" s="348">
        <f t="shared" si="23"/>
        <v>0</v>
      </c>
      <c r="M52" s="348">
        <f t="shared" si="23"/>
        <v>0</v>
      </c>
    </row>
    <row r="53" spans="1:15" x14ac:dyDescent="0.25">
      <c r="A53" s="443" t="s">
        <v>45</v>
      </c>
      <c r="B53" s="441"/>
      <c r="C53" s="441"/>
      <c r="D53" s="441"/>
      <c r="E53" s="441"/>
      <c r="F53" s="441"/>
      <c r="G53" s="441"/>
      <c r="H53" s="441"/>
      <c r="I53" s="441"/>
      <c r="J53" s="441"/>
      <c r="K53" s="441"/>
      <c r="L53" s="441"/>
      <c r="M53" s="442"/>
    </row>
    <row r="54" spans="1:15" x14ac:dyDescent="0.25">
      <c r="A54" s="427" t="s">
        <v>8</v>
      </c>
      <c r="B54" s="428"/>
      <c r="C54" s="428"/>
      <c r="D54" s="428"/>
      <c r="E54" s="428"/>
      <c r="F54" s="428"/>
      <c r="G54" s="428"/>
      <c r="H54" s="428"/>
      <c r="I54" s="428"/>
      <c r="J54" s="428"/>
      <c r="K54" s="428"/>
      <c r="L54" s="428"/>
      <c r="M54" s="429"/>
    </row>
    <row r="55" spans="1:15" x14ac:dyDescent="0.25">
      <c r="B55" s="430" t="s">
        <v>40</v>
      </c>
      <c r="C55" s="430"/>
      <c r="D55" s="430" t="s">
        <v>41</v>
      </c>
      <c r="E55" s="430"/>
      <c r="F55" s="430" t="s">
        <v>44</v>
      </c>
      <c r="G55" s="430"/>
      <c r="H55" s="430" t="s">
        <v>42</v>
      </c>
      <c r="I55" s="430"/>
      <c r="J55" s="430" t="s">
        <v>38</v>
      </c>
      <c r="K55" s="430"/>
      <c r="L55" s="430" t="s">
        <v>39</v>
      </c>
      <c r="M55" s="430"/>
    </row>
    <row r="56" spans="1:15" x14ac:dyDescent="0.25">
      <c r="B56" s="335">
        <f>B9</f>
        <v>2021</v>
      </c>
      <c r="C56" s="335">
        <f>C9</f>
        <v>2020</v>
      </c>
      <c r="D56" s="335">
        <f>B9</f>
        <v>2021</v>
      </c>
      <c r="E56" s="335">
        <f>C9</f>
        <v>2020</v>
      </c>
      <c r="F56" s="335">
        <f>B9</f>
        <v>2021</v>
      </c>
      <c r="G56" s="335">
        <f>C9</f>
        <v>2020</v>
      </c>
      <c r="H56" s="335">
        <f>B9</f>
        <v>2021</v>
      </c>
      <c r="I56" s="335">
        <f>C9</f>
        <v>2020</v>
      </c>
      <c r="J56" s="335">
        <f>B9</f>
        <v>2021</v>
      </c>
      <c r="K56" s="335">
        <f>C9</f>
        <v>2020</v>
      </c>
      <c r="L56" s="335">
        <f>B9</f>
        <v>2021</v>
      </c>
      <c r="M56" s="335">
        <f>C9</f>
        <v>2020</v>
      </c>
    </row>
    <row r="57" spans="1:15" x14ac:dyDescent="0.25">
      <c r="A57" s="337" t="s">
        <v>55</v>
      </c>
      <c r="B57" s="341">
        <v>5</v>
      </c>
      <c r="C57" s="341">
        <v>8</v>
      </c>
      <c r="D57" s="341">
        <v>0</v>
      </c>
      <c r="E57" s="341">
        <v>0</v>
      </c>
      <c r="F57" s="341">
        <v>0</v>
      </c>
      <c r="G57" s="341">
        <v>0</v>
      </c>
      <c r="H57" s="341">
        <v>0</v>
      </c>
      <c r="I57" s="341">
        <v>0</v>
      </c>
      <c r="J57" s="341">
        <v>0</v>
      </c>
      <c r="K57" s="341">
        <v>0</v>
      </c>
      <c r="L57" s="341">
        <v>0</v>
      </c>
      <c r="M57" s="341">
        <v>0</v>
      </c>
      <c r="O57" s="351"/>
    </row>
    <row r="58" spans="1:15" ht="15" customHeight="1" x14ac:dyDescent="0.25">
      <c r="A58" s="337" t="s">
        <v>54</v>
      </c>
      <c r="B58" s="341">
        <v>0</v>
      </c>
      <c r="C58" s="341">
        <v>0</v>
      </c>
      <c r="D58" s="341">
        <v>0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51"/>
    </row>
    <row r="59" spans="1:15" x14ac:dyDescent="0.25">
      <c r="A59" s="337" t="s">
        <v>43</v>
      </c>
      <c r="B59" s="341">
        <v>61</v>
      </c>
      <c r="C59" s="341">
        <v>32</v>
      </c>
      <c r="D59" s="341">
        <v>7</v>
      </c>
      <c r="E59" s="341">
        <v>0</v>
      </c>
      <c r="F59" s="341">
        <v>0</v>
      </c>
      <c r="G59" s="341">
        <v>0</v>
      </c>
      <c r="H59" s="341">
        <v>0</v>
      </c>
      <c r="I59" s="341">
        <v>0</v>
      </c>
      <c r="J59" s="341">
        <v>0</v>
      </c>
      <c r="K59" s="341">
        <v>0</v>
      </c>
      <c r="L59" s="341">
        <v>0</v>
      </c>
      <c r="M59" s="341">
        <v>0</v>
      </c>
      <c r="O59" s="351"/>
    </row>
    <row r="60" spans="1:15" x14ac:dyDescent="0.25">
      <c r="A60" s="337" t="s">
        <v>53</v>
      </c>
      <c r="B60" s="341">
        <v>0</v>
      </c>
      <c r="C60" s="341">
        <v>0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51"/>
    </row>
    <row r="61" spans="1:15" x14ac:dyDescent="0.25">
      <c r="A61" s="337" t="s">
        <v>52</v>
      </c>
      <c r="B61" s="341">
        <v>83</v>
      </c>
      <c r="C61" s="341">
        <v>67</v>
      </c>
      <c r="D61" s="341">
        <v>11</v>
      </c>
      <c r="E61" s="341">
        <v>0</v>
      </c>
      <c r="F61" s="341">
        <v>0</v>
      </c>
      <c r="G61" s="341">
        <v>0</v>
      </c>
      <c r="H61" s="341">
        <v>0</v>
      </c>
      <c r="I61" s="341">
        <v>0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25">
      <c r="A62" s="337" t="s">
        <v>51</v>
      </c>
      <c r="B62" s="341">
        <v>9</v>
      </c>
      <c r="C62" s="341">
        <v>6</v>
      </c>
      <c r="D62" s="341">
        <v>0</v>
      </c>
      <c r="E62" s="341">
        <v>0</v>
      </c>
      <c r="F62" s="341">
        <v>0</v>
      </c>
      <c r="G62" s="341">
        <v>0</v>
      </c>
      <c r="H62" s="341">
        <v>0</v>
      </c>
      <c r="I62" s="341">
        <v>0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25">
      <c r="A63" s="337" t="s">
        <v>50</v>
      </c>
      <c r="B63" s="341">
        <v>18</v>
      </c>
      <c r="C63" s="341">
        <v>19</v>
      </c>
      <c r="D63" s="341">
        <v>6</v>
      </c>
      <c r="E63" s="341">
        <v>0</v>
      </c>
      <c r="F63" s="341">
        <v>0</v>
      </c>
      <c r="G63" s="341">
        <v>0</v>
      </c>
      <c r="H63" s="341">
        <v>0</v>
      </c>
      <c r="I63" s="341">
        <v>0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25">
      <c r="A64" s="337" t="s">
        <v>49</v>
      </c>
      <c r="B64" s="341">
        <v>3</v>
      </c>
      <c r="C64" s="341">
        <v>2</v>
      </c>
      <c r="D64" s="341">
        <v>0</v>
      </c>
      <c r="E64" s="341">
        <v>0</v>
      </c>
      <c r="F64" s="341">
        <v>0</v>
      </c>
      <c r="G64" s="341">
        <v>0</v>
      </c>
      <c r="H64" s="341">
        <v>0</v>
      </c>
      <c r="I64" s="341">
        <v>0</v>
      </c>
      <c r="J64" s="341">
        <v>0</v>
      </c>
      <c r="K64" s="341">
        <v>0</v>
      </c>
      <c r="L64" s="341">
        <v>0</v>
      </c>
      <c r="M64" s="341">
        <v>0</v>
      </c>
    </row>
    <row r="65" spans="1:13" ht="15.75" thickBot="1" x14ac:dyDescent="0.3">
      <c r="A65" s="344" t="s">
        <v>48</v>
      </c>
      <c r="B65" s="341">
        <v>42</v>
      </c>
      <c r="C65" s="341">
        <v>26</v>
      </c>
      <c r="D65" s="341">
        <v>3</v>
      </c>
      <c r="E65" s="341">
        <v>0</v>
      </c>
      <c r="F65" s="341">
        <v>0</v>
      </c>
      <c r="G65" s="341">
        <v>0</v>
      </c>
      <c r="H65" s="341">
        <v>0</v>
      </c>
      <c r="I65" s="341">
        <v>0</v>
      </c>
      <c r="J65" s="341">
        <v>0</v>
      </c>
      <c r="K65" s="341">
        <v>0</v>
      </c>
      <c r="L65" s="341">
        <v>0</v>
      </c>
      <c r="M65" s="341">
        <v>0</v>
      </c>
    </row>
    <row r="66" spans="1:13" ht="16.5" thickTop="1" thickBot="1" x14ac:dyDescent="0.3">
      <c r="A66" s="356" t="s">
        <v>5</v>
      </c>
      <c r="B66" s="357">
        <f>SUM(B57:B65)</f>
        <v>221</v>
      </c>
      <c r="C66" s="357">
        <f t="shared" ref="C66:M66" si="24">SUM(C57:C65)</f>
        <v>160</v>
      </c>
      <c r="D66" s="357">
        <f t="shared" si="24"/>
        <v>27</v>
      </c>
      <c r="E66" s="357">
        <f t="shared" si="24"/>
        <v>0</v>
      </c>
      <c r="F66" s="357">
        <f t="shared" si="24"/>
        <v>0</v>
      </c>
      <c r="G66" s="357">
        <f t="shared" si="24"/>
        <v>0</v>
      </c>
      <c r="H66" s="357">
        <f t="shared" si="24"/>
        <v>0</v>
      </c>
      <c r="I66" s="357">
        <f t="shared" si="24"/>
        <v>0</v>
      </c>
      <c r="J66" s="357">
        <f t="shared" si="24"/>
        <v>0</v>
      </c>
      <c r="K66" s="357">
        <f t="shared" si="24"/>
        <v>0</v>
      </c>
      <c r="L66" s="357">
        <f t="shared" si="24"/>
        <v>0</v>
      </c>
      <c r="M66" s="357">
        <f t="shared" si="24"/>
        <v>0</v>
      </c>
    </row>
    <row r="67" spans="1:13" ht="15.75" thickBot="1" x14ac:dyDescent="0.3">
      <c r="A67" s="358" t="s">
        <v>57</v>
      </c>
      <c r="B67" s="359">
        <f>SUM(B52,B66)</f>
        <v>227</v>
      </c>
      <c r="C67" s="359">
        <f t="shared" ref="C67:M67" si="25">SUM(C52,C66)</f>
        <v>160</v>
      </c>
      <c r="D67" s="359">
        <f t="shared" si="25"/>
        <v>27</v>
      </c>
      <c r="E67" s="359">
        <f t="shared" si="25"/>
        <v>0</v>
      </c>
      <c r="F67" s="359">
        <f t="shared" si="25"/>
        <v>0</v>
      </c>
      <c r="G67" s="359">
        <f t="shared" si="25"/>
        <v>0</v>
      </c>
      <c r="H67" s="359">
        <f t="shared" si="25"/>
        <v>0</v>
      </c>
      <c r="I67" s="359">
        <f t="shared" si="25"/>
        <v>0</v>
      </c>
      <c r="J67" s="359">
        <f t="shared" si="25"/>
        <v>0</v>
      </c>
      <c r="K67" s="359">
        <f t="shared" si="25"/>
        <v>0</v>
      </c>
      <c r="L67" s="359">
        <f t="shared" si="25"/>
        <v>0</v>
      </c>
      <c r="M67" s="360">
        <f t="shared" si="25"/>
        <v>0</v>
      </c>
    </row>
    <row r="69" spans="1:13" ht="15" customHeight="1" x14ac:dyDescent="0.25"/>
    <row r="70" spans="1:13" x14ac:dyDescent="0.25">
      <c r="A70" s="444" t="s">
        <v>46</v>
      </c>
      <c r="B70" s="432"/>
      <c r="C70" s="432"/>
      <c r="D70" s="432"/>
      <c r="E70" s="432"/>
      <c r="F70" s="432"/>
      <c r="G70" s="432"/>
      <c r="H70" s="432"/>
      <c r="I70" s="432"/>
      <c r="J70" s="432"/>
      <c r="K70" s="432"/>
      <c r="L70" s="432"/>
      <c r="M70" s="433"/>
    </row>
    <row r="71" spans="1:13" x14ac:dyDescent="0.25">
      <c r="A71" s="434" t="s">
        <v>7</v>
      </c>
      <c r="B71" s="435"/>
      <c r="C71" s="435"/>
      <c r="D71" s="435"/>
      <c r="E71" s="435"/>
      <c r="F71" s="435"/>
      <c r="G71" s="435"/>
      <c r="H71" s="435"/>
      <c r="I71" s="435"/>
      <c r="J71" s="435"/>
      <c r="K71" s="435"/>
      <c r="L71" s="435"/>
      <c r="M71" s="436"/>
    </row>
    <row r="72" spans="1:13" x14ac:dyDescent="0.25">
      <c r="B72" s="437" t="s">
        <v>40</v>
      </c>
      <c r="C72" s="437"/>
      <c r="D72" s="437" t="s">
        <v>41</v>
      </c>
      <c r="E72" s="437"/>
      <c r="F72" s="437" t="s">
        <v>44</v>
      </c>
      <c r="G72" s="437"/>
      <c r="H72" s="437" t="s">
        <v>42</v>
      </c>
      <c r="I72" s="437"/>
      <c r="J72" s="437" t="s">
        <v>38</v>
      </c>
      <c r="K72" s="437"/>
      <c r="L72" s="437" t="s">
        <v>39</v>
      </c>
      <c r="M72" s="437"/>
    </row>
    <row r="73" spans="1:13" x14ac:dyDescent="0.25">
      <c r="B73" s="334">
        <f>B9</f>
        <v>2021</v>
      </c>
      <c r="C73" s="334">
        <f>C9</f>
        <v>2020</v>
      </c>
      <c r="D73" s="334">
        <f>B9</f>
        <v>2021</v>
      </c>
      <c r="E73" s="334">
        <f>C9</f>
        <v>2020</v>
      </c>
      <c r="F73" s="334">
        <f>B9</f>
        <v>2021</v>
      </c>
      <c r="G73" s="334">
        <f>C9</f>
        <v>2020</v>
      </c>
      <c r="H73" s="334">
        <f>B9</f>
        <v>2021</v>
      </c>
      <c r="I73" s="334">
        <f>C9</f>
        <v>2020</v>
      </c>
      <c r="J73" s="334">
        <f>B9</f>
        <v>2021</v>
      </c>
      <c r="K73" s="334">
        <f>C9</f>
        <v>2020</v>
      </c>
      <c r="L73" s="334">
        <f>B9</f>
        <v>2021</v>
      </c>
      <c r="M73" s="334">
        <f>C9</f>
        <v>2020</v>
      </c>
    </row>
    <row r="74" spans="1:13" x14ac:dyDescent="0.25">
      <c r="A74" s="336" t="s">
        <v>55</v>
      </c>
      <c r="B74" s="341">
        <v>0</v>
      </c>
      <c r="C74" s="341">
        <v>0</v>
      </c>
      <c r="D74" s="341">
        <v>0</v>
      </c>
      <c r="E74" s="341">
        <v>0</v>
      </c>
      <c r="F74" s="341">
        <v>0</v>
      </c>
      <c r="G74" s="341">
        <v>0</v>
      </c>
      <c r="H74" s="341">
        <v>0</v>
      </c>
      <c r="I74" s="341">
        <v>0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25">
      <c r="A75" s="336" t="s">
        <v>54</v>
      </c>
      <c r="B75" s="341">
        <v>0</v>
      </c>
      <c r="C75" s="341">
        <v>0</v>
      </c>
      <c r="D75" s="341">
        <v>0</v>
      </c>
      <c r="E75" s="341">
        <v>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43</v>
      </c>
      <c r="B76" s="341">
        <v>0</v>
      </c>
      <c r="C76" s="341">
        <v>1</v>
      </c>
      <c r="D76" s="341">
        <v>0</v>
      </c>
      <c r="E76" s="341">
        <v>1</v>
      </c>
      <c r="F76" s="341">
        <v>0</v>
      </c>
      <c r="G76" s="341">
        <v>0</v>
      </c>
      <c r="H76" s="341">
        <v>0</v>
      </c>
      <c r="I76" s="341">
        <v>0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25">
      <c r="A77" s="336" t="s">
        <v>53</v>
      </c>
      <c r="B77" s="341">
        <v>0</v>
      </c>
      <c r="C77" s="341">
        <v>0</v>
      </c>
      <c r="D77" s="341">
        <v>0</v>
      </c>
      <c r="E77" s="341">
        <v>0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25">
      <c r="A78" s="336" t="s">
        <v>52</v>
      </c>
      <c r="B78" s="341">
        <v>1</v>
      </c>
      <c r="C78" s="341">
        <v>0</v>
      </c>
      <c r="D78" s="341">
        <v>1</v>
      </c>
      <c r="E78" s="341">
        <v>0</v>
      </c>
      <c r="F78" s="341">
        <v>0</v>
      </c>
      <c r="G78" s="341">
        <v>0</v>
      </c>
      <c r="H78" s="341">
        <v>0</v>
      </c>
      <c r="I78" s="341">
        <v>0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25">
      <c r="A79" s="336" t="s">
        <v>51</v>
      </c>
      <c r="B79" s="341">
        <v>0</v>
      </c>
      <c r="C79" s="341">
        <v>0</v>
      </c>
      <c r="D79" s="341">
        <v>0</v>
      </c>
      <c r="E79" s="341">
        <v>0</v>
      </c>
      <c r="F79" s="341">
        <v>0</v>
      </c>
      <c r="G79" s="341">
        <v>0</v>
      </c>
      <c r="H79" s="341">
        <v>0</v>
      </c>
      <c r="I79" s="341">
        <v>0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25">
      <c r="A80" s="336" t="s">
        <v>50</v>
      </c>
      <c r="B80" s="341">
        <v>23</v>
      </c>
      <c r="C80" s="341">
        <v>0</v>
      </c>
      <c r="D80" s="341">
        <v>0</v>
      </c>
      <c r="E80" s="341">
        <v>0</v>
      </c>
      <c r="F80" s="341">
        <v>0</v>
      </c>
      <c r="G80" s="341">
        <v>0</v>
      </c>
      <c r="H80" s="341">
        <v>0</v>
      </c>
      <c r="I80" s="341">
        <v>0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25">
      <c r="A81" s="336" t="s">
        <v>49</v>
      </c>
      <c r="B81" s="341">
        <v>0</v>
      </c>
      <c r="C81" s="341">
        <v>0</v>
      </c>
      <c r="D81" s="341">
        <v>0</v>
      </c>
      <c r="E81" s="341">
        <v>0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</row>
    <row r="82" spans="1:15" ht="15.75" thickBot="1" x14ac:dyDescent="0.3">
      <c r="A82" s="349" t="s">
        <v>48</v>
      </c>
      <c r="B82" s="341">
        <v>0</v>
      </c>
      <c r="C82" s="341">
        <v>1</v>
      </c>
      <c r="D82" s="341">
        <v>0</v>
      </c>
      <c r="E82" s="341">
        <v>0</v>
      </c>
      <c r="F82" s="341">
        <v>0</v>
      </c>
      <c r="G82" s="341">
        <v>0</v>
      </c>
      <c r="H82" s="341">
        <v>0</v>
      </c>
      <c r="I82" s="341">
        <v>0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25">
      <c r="A83" s="350" t="s">
        <v>5</v>
      </c>
      <c r="B83" s="348">
        <f>SUM(B74:B82)</f>
        <v>24</v>
      </c>
      <c r="C83" s="348">
        <f t="shared" ref="C83:M83" si="26">SUM(C74:C82)</f>
        <v>2</v>
      </c>
      <c r="D83" s="348">
        <f t="shared" si="26"/>
        <v>1</v>
      </c>
      <c r="E83" s="348">
        <f t="shared" si="26"/>
        <v>1</v>
      </c>
      <c r="F83" s="348">
        <f t="shared" si="26"/>
        <v>0</v>
      </c>
      <c r="G83" s="348">
        <f t="shared" si="26"/>
        <v>0</v>
      </c>
      <c r="H83" s="348">
        <f t="shared" si="26"/>
        <v>0</v>
      </c>
      <c r="I83" s="348">
        <f t="shared" si="26"/>
        <v>0</v>
      </c>
      <c r="J83" s="348">
        <f t="shared" si="26"/>
        <v>0</v>
      </c>
      <c r="K83" s="348">
        <f t="shared" si="26"/>
        <v>0</v>
      </c>
      <c r="L83" s="348">
        <f t="shared" si="26"/>
        <v>0</v>
      </c>
      <c r="M83" s="348">
        <f t="shared" si="26"/>
        <v>0</v>
      </c>
    </row>
    <row r="84" spans="1:15" x14ac:dyDescent="0.25">
      <c r="A84" s="443" t="s">
        <v>46</v>
      </c>
      <c r="B84" s="441"/>
      <c r="C84" s="441"/>
      <c r="D84" s="441"/>
      <c r="E84" s="441"/>
      <c r="F84" s="441"/>
      <c r="G84" s="441"/>
      <c r="H84" s="441"/>
      <c r="I84" s="441"/>
      <c r="J84" s="441"/>
      <c r="K84" s="441"/>
      <c r="L84" s="441"/>
      <c r="M84" s="442"/>
    </row>
    <row r="85" spans="1:15" x14ac:dyDescent="0.25">
      <c r="A85" s="427" t="s">
        <v>8</v>
      </c>
      <c r="B85" s="428"/>
      <c r="C85" s="428"/>
      <c r="D85" s="428"/>
      <c r="E85" s="428"/>
      <c r="F85" s="428"/>
      <c r="G85" s="428"/>
      <c r="H85" s="428"/>
      <c r="I85" s="428"/>
      <c r="J85" s="428"/>
      <c r="K85" s="428"/>
      <c r="L85" s="428"/>
      <c r="M85" s="429"/>
    </row>
    <row r="86" spans="1:15" x14ac:dyDescent="0.25">
      <c r="B86" s="430" t="s">
        <v>40</v>
      </c>
      <c r="C86" s="430"/>
      <c r="D86" s="430" t="s">
        <v>41</v>
      </c>
      <c r="E86" s="430"/>
      <c r="F86" s="430" t="s">
        <v>44</v>
      </c>
      <c r="G86" s="430"/>
      <c r="H86" s="430" t="s">
        <v>42</v>
      </c>
      <c r="I86" s="430"/>
      <c r="J86" s="430" t="s">
        <v>38</v>
      </c>
      <c r="K86" s="430"/>
      <c r="L86" s="430" t="s">
        <v>39</v>
      </c>
      <c r="M86" s="430"/>
      <c r="O86" s="351"/>
    </row>
    <row r="87" spans="1:15" x14ac:dyDescent="0.25">
      <c r="B87" s="335">
        <f>B9</f>
        <v>2021</v>
      </c>
      <c r="C87" s="335">
        <f>C9</f>
        <v>2020</v>
      </c>
      <c r="D87" s="335">
        <f>B9</f>
        <v>2021</v>
      </c>
      <c r="E87" s="335">
        <f>C9</f>
        <v>2020</v>
      </c>
      <c r="F87" s="335">
        <f>B9</f>
        <v>2021</v>
      </c>
      <c r="G87" s="335">
        <f>C9</f>
        <v>2020</v>
      </c>
      <c r="H87" s="335">
        <f>B9</f>
        <v>2021</v>
      </c>
      <c r="I87" s="335">
        <f>C9</f>
        <v>2020</v>
      </c>
      <c r="J87" s="335">
        <f>B9</f>
        <v>2021</v>
      </c>
      <c r="K87" s="335">
        <f>C9</f>
        <v>2020</v>
      </c>
      <c r="L87" s="335">
        <f>B9</f>
        <v>2021</v>
      </c>
      <c r="M87" s="335">
        <f>C9</f>
        <v>2020</v>
      </c>
      <c r="O87" s="351"/>
    </row>
    <row r="88" spans="1:15" x14ac:dyDescent="0.25">
      <c r="A88" s="336" t="s">
        <v>55</v>
      </c>
      <c r="B88" s="341">
        <v>31</v>
      </c>
      <c r="C88" s="341">
        <v>34</v>
      </c>
      <c r="D88" s="341">
        <v>10</v>
      </c>
      <c r="E88" s="341">
        <v>0</v>
      </c>
      <c r="F88" s="341">
        <v>0</v>
      </c>
      <c r="G88" s="341">
        <v>0</v>
      </c>
      <c r="H88" s="341">
        <v>0</v>
      </c>
      <c r="I88" s="341">
        <v>0</v>
      </c>
      <c r="J88" s="341">
        <v>0</v>
      </c>
      <c r="K88" s="341">
        <v>0</v>
      </c>
      <c r="L88" s="341">
        <v>0</v>
      </c>
      <c r="M88" s="341">
        <v>0</v>
      </c>
      <c r="O88" s="351"/>
    </row>
    <row r="89" spans="1:15" x14ac:dyDescent="0.25">
      <c r="A89" s="336" t="s">
        <v>54</v>
      </c>
      <c r="B89" s="341">
        <v>2</v>
      </c>
      <c r="C89" s="341">
        <v>2</v>
      </c>
      <c r="D89" s="341">
        <v>1</v>
      </c>
      <c r="E89" s="341">
        <v>0</v>
      </c>
      <c r="F89" s="341">
        <v>0</v>
      </c>
      <c r="G89" s="341">
        <v>0</v>
      </c>
      <c r="H89" s="341">
        <v>0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51"/>
    </row>
    <row r="90" spans="1:15" x14ac:dyDescent="0.25">
      <c r="A90" s="336" t="s">
        <v>43</v>
      </c>
      <c r="B90" s="341">
        <v>64</v>
      </c>
      <c r="C90" s="341">
        <v>46</v>
      </c>
      <c r="D90" s="341">
        <v>22</v>
      </c>
      <c r="E90" s="341">
        <v>0</v>
      </c>
      <c r="F90" s="341">
        <v>0</v>
      </c>
      <c r="G90" s="341">
        <v>0</v>
      </c>
      <c r="H90" s="341">
        <v>0</v>
      </c>
      <c r="I90" s="341">
        <v>0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25">
      <c r="A91" s="336" t="s">
        <v>53</v>
      </c>
      <c r="B91" s="341">
        <v>3</v>
      </c>
      <c r="C91" s="341">
        <v>3</v>
      </c>
      <c r="D91" s="341">
        <v>0</v>
      </c>
      <c r="E91" s="341">
        <v>0</v>
      </c>
      <c r="F91" s="341">
        <v>0</v>
      </c>
      <c r="G91" s="341">
        <v>0</v>
      </c>
      <c r="H91" s="341">
        <v>0</v>
      </c>
      <c r="I91" s="341">
        <v>0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25">
      <c r="A92" s="336" t="s">
        <v>52</v>
      </c>
      <c r="B92" s="341">
        <v>240</v>
      </c>
      <c r="C92" s="341">
        <v>266</v>
      </c>
      <c r="D92" s="341">
        <v>76</v>
      </c>
      <c r="E92" s="341">
        <v>0</v>
      </c>
      <c r="F92" s="341">
        <v>0</v>
      </c>
      <c r="G92" s="341">
        <v>0</v>
      </c>
      <c r="H92" s="341">
        <v>0</v>
      </c>
      <c r="I92" s="341">
        <v>0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25">
      <c r="A93" s="336" t="s">
        <v>51</v>
      </c>
      <c r="B93" s="341">
        <v>26</v>
      </c>
      <c r="C93" s="341">
        <v>24</v>
      </c>
      <c r="D93" s="341">
        <v>6</v>
      </c>
      <c r="E93" s="341">
        <v>0</v>
      </c>
      <c r="F93" s="341">
        <v>0</v>
      </c>
      <c r="G93" s="341">
        <v>0</v>
      </c>
      <c r="H93" s="341">
        <v>0</v>
      </c>
      <c r="I93" s="341">
        <v>0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25">
      <c r="A94" s="336" t="s">
        <v>50</v>
      </c>
      <c r="B94" s="341">
        <v>23</v>
      </c>
      <c r="C94" s="341">
        <v>29</v>
      </c>
      <c r="D94" s="341">
        <v>11</v>
      </c>
      <c r="E94" s="341">
        <v>0</v>
      </c>
      <c r="F94" s="341">
        <v>0</v>
      </c>
      <c r="G94" s="341">
        <v>0</v>
      </c>
      <c r="H94" s="341">
        <v>0</v>
      </c>
      <c r="I94" s="341">
        <v>0</v>
      </c>
      <c r="J94" s="341">
        <v>0</v>
      </c>
      <c r="K94" s="341">
        <v>0</v>
      </c>
      <c r="L94" s="341">
        <v>0</v>
      </c>
      <c r="M94" s="341">
        <v>0</v>
      </c>
    </row>
    <row r="95" spans="1:15" x14ac:dyDescent="0.25">
      <c r="A95" s="336" t="s">
        <v>49</v>
      </c>
      <c r="B95" s="341">
        <v>2</v>
      </c>
      <c r="C95" s="341">
        <v>1</v>
      </c>
      <c r="D95" s="341">
        <v>1</v>
      </c>
      <c r="E95" s="341">
        <v>0</v>
      </c>
      <c r="F95" s="341">
        <v>0</v>
      </c>
      <c r="G95" s="341">
        <v>0</v>
      </c>
      <c r="H95" s="341">
        <v>0</v>
      </c>
      <c r="I95" s="341">
        <v>0</v>
      </c>
      <c r="J95" s="341">
        <v>0</v>
      </c>
      <c r="K95" s="341">
        <v>0</v>
      </c>
      <c r="L95" s="341">
        <v>0</v>
      </c>
      <c r="M95" s="341">
        <v>0</v>
      </c>
    </row>
    <row r="96" spans="1:15" ht="15.75" thickBot="1" x14ac:dyDescent="0.3">
      <c r="A96" s="349" t="s">
        <v>48</v>
      </c>
      <c r="B96" s="341">
        <v>91</v>
      </c>
      <c r="C96" s="341">
        <v>65</v>
      </c>
      <c r="D96" s="341">
        <v>23</v>
      </c>
      <c r="E96" s="341">
        <v>0</v>
      </c>
      <c r="F96" s="341">
        <v>0</v>
      </c>
      <c r="G96" s="341">
        <v>0</v>
      </c>
      <c r="H96" s="341">
        <v>0</v>
      </c>
      <c r="I96" s="341">
        <v>0</v>
      </c>
      <c r="J96" s="341">
        <v>0</v>
      </c>
      <c r="K96" s="341">
        <v>0</v>
      </c>
      <c r="L96" s="341">
        <v>0</v>
      </c>
      <c r="M96" s="341">
        <v>0</v>
      </c>
    </row>
    <row r="97" spans="1:13" ht="16.5" thickTop="1" thickBot="1" x14ac:dyDescent="0.3">
      <c r="A97" s="350" t="s">
        <v>5</v>
      </c>
      <c r="B97" s="348">
        <f>SUM(B88:B96)</f>
        <v>482</v>
      </c>
      <c r="C97" s="348">
        <f t="shared" ref="C97:M97" si="27">SUM(C88:C96)</f>
        <v>470</v>
      </c>
      <c r="D97" s="348">
        <f t="shared" si="27"/>
        <v>150</v>
      </c>
      <c r="E97" s="348">
        <f t="shared" si="27"/>
        <v>0</v>
      </c>
      <c r="F97" s="348">
        <f t="shared" si="27"/>
        <v>0</v>
      </c>
      <c r="G97" s="348">
        <f t="shared" si="27"/>
        <v>0</v>
      </c>
      <c r="H97" s="348">
        <f t="shared" si="27"/>
        <v>0</v>
      </c>
      <c r="I97" s="348">
        <f t="shared" si="27"/>
        <v>0</v>
      </c>
      <c r="J97" s="348">
        <f t="shared" si="27"/>
        <v>0</v>
      </c>
      <c r="K97" s="348">
        <f t="shared" si="27"/>
        <v>0</v>
      </c>
      <c r="L97" s="348">
        <f t="shared" si="27"/>
        <v>0</v>
      </c>
      <c r="M97" s="348">
        <f t="shared" si="27"/>
        <v>0</v>
      </c>
    </row>
    <row r="98" spans="1:13" ht="15.75" thickBot="1" x14ac:dyDescent="0.3">
      <c r="A98" s="358" t="s">
        <v>58</v>
      </c>
      <c r="B98" s="361">
        <f>SUM(B83,B97)</f>
        <v>506</v>
      </c>
      <c r="C98" s="361">
        <f t="shared" ref="C98:M98" si="28">SUM(C83,C97)</f>
        <v>472</v>
      </c>
      <c r="D98" s="361">
        <f t="shared" si="28"/>
        <v>151</v>
      </c>
      <c r="E98" s="361">
        <f t="shared" si="28"/>
        <v>1</v>
      </c>
      <c r="F98" s="361">
        <f t="shared" si="28"/>
        <v>0</v>
      </c>
      <c r="G98" s="361">
        <f t="shared" si="28"/>
        <v>0</v>
      </c>
      <c r="H98" s="361">
        <f t="shared" si="28"/>
        <v>0</v>
      </c>
      <c r="I98" s="361">
        <f t="shared" si="28"/>
        <v>0</v>
      </c>
      <c r="J98" s="361">
        <f t="shared" si="28"/>
        <v>0</v>
      </c>
      <c r="K98" s="361">
        <f t="shared" si="28"/>
        <v>0</v>
      </c>
      <c r="L98" s="361">
        <f t="shared" si="28"/>
        <v>0</v>
      </c>
      <c r="M98" s="361">
        <f t="shared" si="28"/>
        <v>0</v>
      </c>
    </row>
    <row r="100" spans="1:13" ht="15" customHeight="1" x14ac:dyDescent="0.25"/>
    <row r="101" spans="1:13" x14ac:dyDescent="0.25">
      <c r="A101" s="444" t="s">
        <v>47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3"/>
    </row>
    <row r="102" spans="1:13" x14ac:dyDescent="0.25">
      <c r="A102" s="434" t="s">
        <v>7</v>
      </c>
      <c r="B102" s="435"/>
      <c r="C102" s="435"/>
      <c r="D102" s="435"/>
      <c r="E102" s="435"/>
      <c r="F102" s="435"/>
      <c r="G102" s="435"/>
      <c r="H102" s="435"/>
      <c r="I102" s="435"/>
      <c r="J102" s="435"/>
      <c r="K102" s="435"/>
      <c r="L102" s="435"/>
      <c r="M102" s="436"/>
    </row>
    <row r="103" spans="1:13" x14ac:dyDescent="0.25">
      <c r="B103" s="437" t="s">
        <v>40</v>
      </c>
      <c r="C103" s="437"/>
      <c r="D103" s="437" t="s">
        <v>41</v>
      </c>
      <c r="E103" s="437"/>
      <c r="F103" s="437" t="s">
        <v>44</v>
      </c>
      <c r="G103" s="437"/>
      <c r="H103" s="437" t="s">
        <v>42</v>
      </c>
      <c r="I103" s="437"/>
      <c r="J103" s="437" t="s">
        <v>38</v>
      </c>
      <c r="K103" s="437"/>
      <c r="L103" s="437" t="s">
        <v>39</v>
      </c>
      <c r="M103" s="437"/>
    </row>
    <row r="104" spans="1:13" x14ac:dyDescent="0.25">
      <c r="B104" s="334">
        <f>B9</f>
        <v>2021</v>
      </c>
      <c r="C104" s="334">
        <f>C9</f>
        <v>2020</v>
      </c>
      <c r="D104" s="334">
        <f>B9</f>
        <v>2021</v>
      </c>
      <c r="E104" s="334">
        <f>C9</f>
        <v>2020</v>
      </c>
      <c r="F104" s="334">
        <f>B9</f>
        <v>2021</v>
      </c>
      <c r="G104" s="334">
        <f>C9</f>
        <v>2020</v>
      </c>
      <c r="H104" s="334">
        <f>B9</f>
        <v>2021</v>
      </c>
      <c r="I104" s="334">
        <f>C9</f>
        <v>2020</v>
      </c>
      <c r="J104" s="334">
        <f>B9</f>
        <v>2021</v>
      </c>
      <c r="K104" s="334">
        <f>C9</f>
        <v>2020</v>
      </c>
      <c r="L104" s="334">
        <f>B9</f>
        <v>2021</v>
      </c>
      <c r="M104" s="334">
        <f>C9</f>
        <v>2020</v>
      </c>
    </row>
    <row r="105" spans="1:13" x14ac:dyDescent="0.25">
      <c r="A105" s="336" t="s">
        <v>55</v>
      </c>
      <c r="B105" s="341">
        <v>0</v>
      </c>
      <c r="C105" s="341">
        <v>0</v>
      </c>
      <c r="D105" s="341">
        <v>0</v>
      </c>
      <c r="E105" s="341">
        <v>0</v>
      </c>
      <c r="F105" s="341">
        <v>0</v>
      </c>
      <c r="G105" s="341">
        <v>0</v>
      </c>
      <c r="H105" s="341">
        <v>0</v>
      </c>
      <c r="I105" s="341">
        <v>0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25">
      <c r="A106" s="336" t="s">
        <v>54</v>
      </c>
      <c r="B106" s="341">
        <v>0</v>
      </c>
      <c r="C106" s="341">
        <v>0</v>
      </c>
      <c r="D106" s="341">
        <v>0</v>
      </c>
      <c r="E106" s="341">
        <v>0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0</v>
      </c>
      <c r="C107" s="341">
        <v>0</v>
      </c>
      <c r="D107" s="341">
        <v>0</v>
      </c>
      <c r="E107" s="341">
        <v>0</v>
      </c>
      <c r="F107" s="341">
        <v>0</v>
      </c>
      <c r="G107" s="341">
        <v>0</v>
      </c>
      <c r="H107" s="341">
        <v>0</v>
      </c>
      <c r="I107" s="341">
        <v>0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25">
      <c r="A108" s="336" t="s">
        <v>53</v>
      </c>
      <c r="B108" s="341">
        <v>0</v>
      </c>
      <c r="C108" s="341">
        <v>0</v>
      </c>
      <c r="D108" s="341">
        <v>0</v>
      </c>
      <c r="E108" s="341">
        <v>0</v>
      </c>
      <c r="F108" s="341">
        <v>0</v>
      </c>
      <c r="G108" s="341">
        <v>0</v>
      </c>
      <c r="H108" s="341">
        <v>0</v>
      </c>
      <c r="I108" s="341">
        <v>0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25">
      <c r="A109" s="336" t="s">
        <v>52</v>
      </c>
      <c r="B109" s="341">
        <v>0</v>
      </c>
      <c r="C109" s="341">
        <v>0</v>
      </c>
      <c r="D109" s="341">
        <v>0</v>
      </c>
      <c r="E109" s="341">
        <v>0</v>
      </c>
      <c r="F109" s="341">
        <v>0</v>
      </c>
      <c r="G109" s="341">
        <v>0</v>
      </c>
      <c r="H109" s="341">
        <v>0</v>
      </c>
      <c r="I109" s="341">
        <v>0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25">
      <c r="A110" s="336" t="s">
        <v>51</v>
      </c>
      <c r="B110" s="341">
        <v>0</v>
      </c>
      <c r="C110" s="341">
        <v>0</v>
      </c>
      <c r="D110" s="341">
        <v>0</v>
      </c>
      <c r="E110" s="341">
        <v>0</v>
      </c>
      <c r="F110" s="341">
        <v>0</v>
      </c>
      <c r="G110" s="341">
        <v>0</v>
      </c>
      <c r="H110" s="341">
        <v>0</v>
      </c>
      <c r="I110" s="341">
        <v>0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25">
      <c r="A111" s="336" t="s">
        <v>50</v>
      </c>
      <c r="B111" s="341">
        <v>5</v>
      </c>
      <c r="C111" s="341">
        <v>0</v>
      </c>
      <c r="D111" s="341">
        <v>0</v>
      </c>
      <c r="E111" s="341">
        <v>0</v>
      </c>
      <c r="F111" s="341">
        <v>0</v>
      </c>
      <c r="G111" s="341">
        <v>0</v>
      </c>
      <c r="H111" s="341">
        <v>0</v>
      </c>
      <c r="I111" s="341">
        <v>0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25">
      <c r="A112" s="336" t="s">
        <v>49</v>
      </c>
      <c r="B112" s="341">
        <v>0</v>
      </c>
      <c r="C112" s="341">
        <v>0</v>
      </c>
      <c r="D112" s="341">
        <v>0</v>
      </c>
      <c r="E112" s="341">
        <v>0</v>
      </c>
      <c r="F112" s="341">
        <v>0</v>
      </c>
      <c r="G112" s="341">
        <v>0</v>
      </c>
      <c r="H112" s="341">
        <v>0</v>
      </c>
      <c r="I112" s="341">
        <v>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.75" thickBot="1" x14ac:dyDescent="0.3">
      <c r="A113" s="349" t="s">
        <v>48</v>
      </c>
      <c r="B113" s="341">
        <v>0</v>
      </c>
      <c r="C113" s="341">
        <v>0</v>
      </c>
      <c r="D113" s="341">
        <v>0</v>
      </c>
      <c r="E113" s="341">
        <v>0</v>
      </c>
      <c r="F113" s="341">
        <v>0</v>
      </c>
      <c r="G113" s="341">
        <v>0</v>
      </c>
      <c r="H113" s="341">
        <v>0</v>
      </c>
      <c r="I113" s="341">
        <v>0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.75" thickTop="1" x14ac:dyDescent="0.25">
      <c r="A114" s="350" t="s">
        <v>5</v>
      </c>
      <c r="B114" s="348">
        <f>SUM(B105:B113)</f>
        <v>5</v>
      </c>
      <c r="C114" s="348">
        <f t="shared" ref="C114:M114" si="29">SUM(C105:C113)</f>
        <v>0</v>
      </c>
      <c r="D114" s="348">
        <f t="shared" si="29"/>
        <v>0</v>
      </c>
      <c r="E114" s="348">
        <f t="shared" si="29"/>
        <v>0</v>
      </c>
      <c r="F114" s="348">
        <f t="shared" si="29"/>
        <v>0</v>
      </c>
      <c r="G114" s="348">
        <f t="shared" si="29"/>
        <v>0</v>
      </c>
      <c r="H114" s="348">
        <f t="shared" si="29"/>
        <v>0</v>
      </c>
      <c r="I114" s="348">
        <f t="shared" si="29"/>
        <v>0</v>
      </c>
      <c r="J114" s="348">
        <f t="shared" si="29"/>
        <v>0</v>
      </c>
      <c r="K114" s="348">
        <f t="shared" si="29"/>
        <v>0</v>
      </c>
      <c r="L114" s="348">
        <f t="shared" si="29"/>
        <v>0</v>
      </c>
      <c r="M114" s="348">
        <f t="shared" si="29"/>
        <v>0</v>
      </c>
    </row>
    <row r="115" spans="1:13" x14ac:dyDescent="0.25">
      <c r="A115" s="443" t="s">
        <v>47</v>
      </c>
      <c r="B115" s="441"/>
      <c r="C115" s="441"/>
      <c r="D115" s="441"/>
      <c r="E115" s="441"/>
      <c r="F115" s="441"/>
      <c r="G115" s="441"/>
      <c r="H115" s="441"/>
      <c r="I115" s="441"/>
      <c r="J115" s="441"/>
      <c r="K115" s="441"/>
      <c r="L115" s="441"/>
      <c r="M115" s="442"/>
    </row>
    <row r="116" spans="1:13" x14ac:dyDescent="0.25">
      <c r="A116" s="427" t="s">
        <v>8</v>
      </c>
      <c r="B116" s="428"/>
      <c r="C116" s="428"/>
      <c r="D116" s="428"/>
      <c r="E116" s="428"/>
      <c r="F116" s="428"/>
      <c r="G116" s="428"/>
      <c r="H116" s="428"/>
      <c r="I116" s="428"/>
      <c r="J116" s="428"/>
      <c r="K116" s="428"/>
      <c r="L116" s="428"/>
      <c r="M116" s="429"/>
    </row>
    <row r="117" spans="1:13" x14ac:dyDescent="0.25">
      <c r="B117" s="430" t="s">
        <v>40</v>
      </c>
      <c r="C117" s="430"/>
      <c r="D117" s="430" t="s">
        <v>41</v>
      </c>
      <c r="E117" s="430"/>
      <c r="F117" s="430" t="s">
        <v>44</v>
      </c>
      <c r="G117" s="430"/>
      <c r="H117" s="430" t="s">
        <v>42</v>
      </c>
      <c r="I117" s="430"/>
      <c r="J117" s="430" t="s">
        <v>38</v>
      </c>
      <c r="K117" s="430"/>
      <c r="L117" s="430" t="s">
        <v>39</v>
      </c>
      <c r="M117" s="430"/>
    </row>
    <row r="118" spans="1:13" x14ac:dyDescent="0.25">
      <c r="B118" s="335">
        <f>B9</f>
        <v>2021</v>
      </c>
      <c r="C118" s="335">
        <f>C9</f>
        <v>2020</v>
      </c>
      <c r="D118" s="335">
        <f>B9</f>
        <v>2021</v>
      </c>
      <c r="E118" s="335">
        <f>C9</f>
        <v>2020</v>
      </c>
      <c r="F118" s="335">
        <f>B9</f>
        <v>2021</v>
      </c>
      <c r="G118" s="335">
        <f>C9</f>
        <v>2020</v>
      </c>
      <c r="H118" s="335">
        <f>B9</f>
        <v>2021</v>
      </c>
      <c r="I118" s="335">
        <f>C9</f>
        <v>2020</v>
      </c>
      <c r="J118" s="335">
        <f>B9</f>
        <v>2021</v>
      </c>
      <c r="K118" s="335">
        <f>C9</f>
        <v>2020</v>
      </c>
      <c r="L118" s="335">
        <f>B9</f>
        <v>2021</v>
      </c>
      <c r="M118" s="335">
        <f>C9</f>
        <v>2020</v>
      </c>
    </row>
    <row r="119" spans="1:13" x14ac:dyDescent="0.25">
      <c r="A119" s="336" t="s">
        <v>55</v>
      </c>
      <c r="B119" s="341">
        <v>7</v>
      </c>
      <c r="C119" s="341">
        <v>7</v>
      </c>
      <c r="D119" s="341">
        <v>2</v>
      </c>
      <c r="E119" s="341">
        <v>0</v>
      </c>
      <c r="F119" s="341">
        <v>0</v>
      </c>
      <c r="G119" s="341">
        <v>0</v>
      </c>
      <c r="H119" s="341">
        <v>0</v>
      </c>
      <c r="I119" s="341">
        <v>0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25">
      <c r="A120" s="336" t="s">
        <v>54</v>
      </c>
      <c r="B120" s="341">
        <v>0</v>
      </c>
      <c r="C120" s="341">
        <v>0</v>
      </c>
      <c r="D120" s="341">
        <v>0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31</v>
      </c>
      <c r="C121" s="341">
        <v>25</v>
      </c>
      <c r="D121" s="341">
        <v>8</v>
      </c>
      <c r="E121" s="341">
        <v>0</v>
      </c>
      <c r="F121" s="341">
        <v>0</v>
      </c>
      <c r="G121" s="341">
        <v>0</v>
      </c>
      <c r="H121" s="341">
        <v>0</v>
      </c>
      <c r="I121" s="341">
        <v>0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25">
      <c r="A122" s="336" t="s">
        <v>53</v>
      </c>
      <c r="B122" s="341">
        <v>0</v>
      </c>
      <c r="C122" s="341">
        <v>0</v>
      </c>
      <c r="D122" s="341">
        <v>0</v>
      </c>
      <c r="E122" s="341">
        <v>0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66</v>
      </c>
      <c r="C123" s="341">
        <v>62</v>
      </c>
      <c r="D123" s="341">
        <v>6</v>
      </c>
      <c r="E123" s="341">
        <v>0</v>
      </c>
      <c r="F123" s="341">
        <v>0</v>
      </c>
      <c r="G123" s="341">
        <v>0</v>
      </c>
      <c r="H123" s="341">
        <v>0</v>
      </c>
      <c r="I123" s="341">
        <v>0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25">
      <c r="A124" s="336" t="s">
        <v>51</v>
      </c>
      <c r="B124" s="341">
        <v>16</v>
      </c>
      <c r="C124" s="341">
        <v>7</v>
      </c>
      <c r="D124" s="341">
        <v>1</v>
      </c>
      <c r="E124" s="341">
        <v>0</v>
      </c>
      <c r="F124" s="341">
        <v>0</v>
      </c>
      <c r="G124" s="341">
        <v>0</v>
      </c>
      <c r="H124" s="341">
        <v>0</v>
      </c>
      <c r="I124" s="341">
        <v>0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25">
      <c r="A125" s="336" t="s">
        <v>50</v>
      </c>
      <c r="B125" s="341">
        <v>5</v>
      </c>
      <c r="C125" s="341">
        <v>11</v>
      </c>
      <c r="D125" s="341">
        <v>2</v>
      </c>
      <c r="E125" s="341">
        <v>0</v>
      </c>
      <c r="F125" s="341">
        <v>0</v>
      </c>
      <c r="G125" s="341">
        <v>0</v>
      </c>
      <c r="H125" s="341">
        <v>0</v>
      </c>
      <c r="I125" s="341">
        <v>0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25">
      <c r="A126" s="336" t="s">
        <v>49</v>
      </c>
      <c r="B126" s="341">
        <v>2</v>
      </c>
      <c r="C126" s="341">
        <v>1</v>
      </c>
      <c r="D126" s="341">
        <v>1</v>
      </c>
      <c r="E126" s="341">
        <v>0</v>
      </c>
      <c r="F126" s="341">
        <v>0</v>
      </c>
      <c r="G126" s="341">
        <v>0</v>
      </c>
      <c r="H126" s="341">
        <v>0</v>
      </c>
      <c r="I126" s="341">
        <v>0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.75" thickBot="1" x14ac:dyDescent="0.3">
      <c r="A127" s="349" t="s">
        <v>48</v>
      </c>
      <c r="B127" s="341">
        <v>33</v>
      </c>
      <c r="C127" s="341">
        <v>30</v>
      </c>
      <c r="D127" s="341">
        <v>6</v>
      </c>
      <c r="E127" s="341">
        <v>0</v>
      </c>
      <c r="F127" s="341">
        <v>0</v>
      </c>
      <c r="G127" s="341">
        <v>0</v>
      </c>
      <c r="H127" s="341">
        <v>0</v>
      </c>
      <c r="I127" s="341">
        <v>0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6.5" thickTop="1" thickBot="1" x14ac:dyDescent="0.3">
      <c r="A128" s="350" t="s">
        <v>5</v>
      </c>
      <c r="B128" s="348">
        <f t="shared" ref="B128:M128" si="30">SUM(B119:B127)</f>
        <v>160</v>
      </c>
      <c r="C128" s="348">
        <f t="shared" si="30"/>
        <v>143</v>
      </c>
      <c r="D128" s="348">
        <f t="shared" si="30"/>
        <v>26</v>
      </c>
      <c r="E128" s="348">
        <f t="shared" si="30"/>
        <v>0</v>
      </c>
      <c r="F128" s="348">
        <f t="shared" si="30"/>
        <v>0</v>
      </c>
      <c r="G128" s="348">
        <f t="shared" si="30"/>
        <v>0</v>
      </c>
      <c r="H128" s="348">
        <f t="shared" si="30"/>
        <v>0</v>
      </c>
      <c r="I128" s="348">
        <f t="shared" si="30"/>
        <v>0</v>
      </c>
      <c r="J128" s="348">
        <f t="shared" si="30"/>
        <v>0</v>
      </c>
      <c r="K128" s="348">
        <f t="shared" si="30"/>
        <v>0</v>
      </c>
      <c r="L128" s="348">
        <f t="shared" si="30"/>
        <v>0</v>
      </c>
      <c r="M128" s="348">
        <f t="shared" si="30"/>
        <v>0</v>
      </c>
    </row>
    <row r="129" spans="1:13" ht="15.75" thickBot="1" x14ac:dyDescent="0.3">
      <c r="A129" s="358" t="s">
        <v>59</v>
      </c>
      <c r="B129" s="361">
        <f>SUM(B114,B128)</f>
        <v>165</v>
      </c>
      <c r="C129" s="361">
        <f t="shared" ref="C129:M129" si="31">SUM(C114,C128)</f>
        <v>143</v>
      </c>
      <c r="D129" s="361">
        <f t="shared" si="31"/>
        <v>26</v>
      </c>
      <c r="E129" s="361">
        <f t="shared" si="31"/>
        <v>0</v>
      </c>
      <c r="F129" s="361">
        <f t="shared" si="31"/>
        <v>0</v>
      </c>
      <c r="G129" s="361">
        <f t="shared" si="31"/>
        <v>0</v>
      </c>
      <c r="H129" s="361">
        <f t="shared" si="31"/>
        <v>0</v>
      </c>
      <c r="I129" s="361">
        <f t="shared" si="31"/>
        <v>0</v>
      </c>
      <c r="J129" s="361">
        <f t="shared" si="31"/>
        <v>0</v>
      </c>
      <c r="K129" s="361">
        <f t="shared" si="31"/>
        <v>0</v>
      </c>
      <c r="L129" s="361">
        <f t="shared" si="31"/>
        <v>0</v>
      </c>
      <c r="M129" s="361">
        <f t="shared" si="31"/>
        <v>0</v>
      </c>
    </row>
    <row r="130" spans="1:13" x14ac:dyDescent="0.25">
      <c r="A130" s="368"/>
      <c r="B130" s="368"/>
      <c r="C130" s="368"/>
      <c r="D130" s="368"/>
      <c r="E130" s="368"/>
      <c r="F130" s="368"/>
      <c r="G130" s="368"/>
      <c r="H130" s="368"/>
      <c r="I130" s="368"/>
      <c r="J130" s="368"/>
      <c r="K130" s="368"/>
      <c r="L130" s="368"/>
      <c r="M130" s="368"/>
    </row>
    <row r="131" spans="1:13" x14ac:dyDescent="0.25">
      <c r="A131" s="368"/>
      <c r="B131" s="368"/>
      <c r="C131" s="368"/>
      <c r="D131" s="368"/>
      <c r="E131" s="368"/>
      <c r="F131" s="368"/>
      <c r="G131" s="368"/>
      <c r="H131" s="368"/>
      <c r="I131" s="368"/>
      <c r="J131" s="368"/>
      <c r="K131" s="368"/>
      <c r="L131" s="368"/>
      <c r="M131" s="368"/>
    </row>
    <row r="132" spans="1:13" x14ac:dyDescent="0.25">
      <c r="A132" s="431" t="s">
        <v>70</v>
      </c>
      <c r="B132" s="432"/>
      <c r="C132" s="432"/>
      <c r="D132" s="432"/>
      <c r="E132" s="432"/>
      <c r="F132" s="432"/>
      <c r="G132" s="432"/>
      <c r="H132" s="432"/>
      <c r="I132" s="432"/>
      <c r="J132" s="432"/>
      <c r="K132" s="432"/>
      <c r="L132" s="432"/>
      <c r="M132" s="433"/>
    </row>
    <row r="133" spans="1:13" x14ac:dyDescent="0.25">
      <c r="A133" s="434" t="s">
        <v>7</v>
      </c>
      <c r="B133" s="435"/>
      <c r="C133" s="435"/>
      <c r="D133" s="435"/>
      <c r="E133" s="435"/>
      <c r="F133" s="435"/>
      <c r="G133" s="435"/>
      <c r="H133" s="435"/>
      <c r="I133" s="435"/>
      <c r="J133" s="435"/>
      <c r="K133" s="435"/>
      <c r="L133" s="435"/>
      <c r="M133" s="436"/>
    </row>
    <row r="134" spans="1:13" x14ac:dyDescent="0.25">
      <c r="B134" s="437" t="s">
        <v>40</v>
      </c>
      <c r="C134" s="437"/>
      <c r="D134" s="437" t="s">
        <v>41</v>
      </c>
      <c r="E134" s="437"/>
      <c r="F134" s="437" t="s">
        <v>44</v>
      </c>
      <c r="G134" s="437"/>
      <c r="H134" s="437" t="s">
        <v>42</v>
      </c>
      <c r="I134" s="437"/>
      <c r="J134" s="437" t="s">
        <v>38</v>
      </c>
      <c r="K134" s="437"/>
      <c r="L134" s="437" t="s">
        <v>39</v>
      </c>
      <c r="M134" s="437"/>
    </row>
    <row r="135" spans="1:13" x14ac:dyDescent="0.25">
      <c r="B135" s="334">
        <f>B9</f>
        <v>2021</v>
      </c>
      <c r="C135" s="334">
        <f>C9</f>
        <v>2020</v>
      </c>
      <c r="D135" s="334">
        <f>B9</f>
        <v>2021</v>
      </c>
      <c r="E135" s="334">
        <f>C9</f>
        <v>2020</v>
      </c>
      <c r="F135" s="334">
        <f>B9</f>
        <v>2021</v>
      </c>
      <c r="G135" s="334">
        <f>C9</f>
        <v>2020</v>
      </c>
      <c r="H135" s="334">
        <f>B9</f>
        <v>2021</v>
      </c>
      <c r="I135" s="334">
        <f>C9</f>
        <v>2020</v>
      </c>
      <c r="J135" s="334">
        <f>B9</f>
        <v>2021</v>
      </c>
      <c r="K135" s="334">
        <f>C9</f>
        <v>2020</v>
      </c>
      <c r="L135" s="334">
        <f>B9</f>
        <v>2021</v>
      </c>
      <c r="M135" s="334">
        <f>C9</f>
        <v>2020</v>
      </c>
    </row>
    <row r="136" spans="1:13" x14ac:dyDescent="0.25">
      <c r="A136" s="336" t="s">
        <v>55</v>
      </c>
      <c r="B136" s="341">
        <v>0</v>
      </c>
      <c r="C136" s="341">
        <v>0</v>
      </c>
      <c r="D136" s="341">
        <v>0</v>
      </c>
      <c r="E136" s="341">
        <v>0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0</v>
      </c>
      <c r="C138" s="341">
        <v>0</v>
      </c>
      <c r="D138" s="341">
        <v>0</v>
      </c>
      <c r="E138" s="341">
        <v>0</v>
      </c>
      <c r="F138" s="341">
        <v>0</v>
      </c>
      <c r="G138" s="341">
        <v>0</v>
      </c>
      <c r="H138" s="341">
        <v>0</v>
      </c>
      <c r="I138" s="341">
        <v>0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25">
      <c r="A139" s="336" t="s">
        <v>53</v>
      </c>
      <c r="B139" s="341">
        <v>0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0</v>
      </c>
      <c r="C140" s="341">
        <v>0</v>
      </c>
      <c r="D140" s="341">
        <v>0</v>
      </c>
      <c r="E140" s="341">
        <v>0</v>
      </c>
      <c r="F140" s="341">
        <v>0</v>
      </c>
      <c r="G140" s="341">
        <v>0</v>
      </c>
      <c r="H140" s="341">
        <v>0</v>
      </c>
      <c r="I140" s="341">
        <v>0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25">
      <c r="A141" s="336" t="s">
        <v>51</v>
      </c>
      <c r="B141" s="341">
        <v>0</v>
      </c>
      <c r="C141" s="341">
        <v>0</v>
      </c>
      <c r="D141" s="341">
        <v>0</v>
      </c>
      <c r="E141" s="341">
        <v>0</v>
      </c>
      <c r="F141" s="341">
        <v>0</v>
      </c>
      <c r="G141" s="341">
        <v>0</v>
      </c>
      <c r="H141" s="341">
        <v>0</v>
      </c>
      <c r="I141" s="341">
        <v>0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25">
      <c r="A142" s="336" t="s">
        <v>50</v>
      </c>
      <c r="B142" s="341">
        <v>0</v>
      </c>
      <c r="C142" s="341">
        <v>0</v>
      </c>
      <c r="D142" s="341">
        <v>0</v>
      </c>
      <c r="E142" s="341">
        <v>0</v>
      </c>
      <c r="F142" s="341">
        <v>0</v>
      </c>
      <c r="G142" s="341">
        <v>0</v>
      </c>
      <c r="H142" s="341">
        <v>0</v>
      </c>
      <c r="I142" s="341">
        <v>0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0</v>
      </c>
      <c r="C143" s="341">
        <v>0</v>
      </c>
      <c r="D143" s="341">
        <v>0</v>
      </c>
      <c r="E143" s="341">
        <v>0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9" t="s">
        <v>48</v>
      </c>
      <c r="B144" s="341">
        <v>0</v>
      </c>
      <c r="C144" s="341">
        <v>0</v>
      </c>
      <c r="D144" s="341">
        <v>0</v>
      </c>
      <c r="E144" s="341">
        <v>0</v>
      </c>
      <c r="F144" s="341">
        <v>0</v>
      </c>
      <c r="G144" s="341">
        <v>0</v>
      </c>
      <c r="H144" s="341">
        <v>0</v>
      </c>
      <c r="I144" s="341">
        <v>0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.75" thickTop="1" x14ac:dyDescent="0.25">
      <c r="A145" s="350" t="s">
        <v>5</v>
      </c>
      <c r="B145" s="348">
        <f>SUM(B136:B144)</f>
        <v>0</v>
      </c>
      <c r="C145" s="348">
        <f t="shared" ref="C145:M145" si="32">SUM(C136:C144)</f>
        <v>0</v>
      </c>
      <c r="D145" s="348">
        <f t="shared" si="32"/>
        <v>0</v>
      </c>
      <c r="E145" s="348">
        <f t="shared" si="32"/>
        <v>0</v>
      </c>
      <c r="F145" s="348">
        <f t="shared" si="32"/>
        <v>0</v>
      </c>
      <c r="G145" s="348">
        <f t="shared" si="32"/>
        <v>0</v>
      </c>
      <c r="H145" s="348">
        <f t="shared" si="32"/>
        <v>0</v>
      </c>
      <c r="I145" s="348">
        <f t="shared" si="32"/>
        <v>0</v>
      </c>
      <c r="J145" s="348">
        <f t="shared" si="32"/>
        <v>0</v>
      </c>
      <c r="K145" s="348">
        <f t="shared" si="32"/>
        <v>0</v>
      </c>
      <c r="L145" s="348">
        <f t="shared" si="32"/>
        <v>0</v>
      </c>
      <c r="M145" s="348">
        <f t="shared" si="32"/>
        <v>0</v>
      </c>
    </row>
    <row r="146" spans="1:13" x14ac:dyDescent="0.25">
      <c r="A146" s="445" t="s">
        <v>70</v>
      </c>
      <c r="B146" s="441"/>
      <c r="C146" s="441"/>
      <c r="D146" s="441"/>
      <c r="E146" s="441"/>
      <c r="F146" s="441"/>
      <c r="G146" s="441"/>
      <c r="H146" s="441"/>
      <c r="I146" s="441"/>
      <c r="J146" s="441"/>
      <c r="K146" s="441"/>
      <c r="L146" s="441"/>
      <c r="M146" s="442"/>
    </row>
    <row r="147" spans="1:13" x14ac:dyDescent="0.25">
      <c r="A147" s="427" t="s">
        <v>8</v>
      </c>
      <c r="B147" s="428"/>
      <c r="C147" s="428"/>
      <c r="D147" s="428"/>
      <c r="E147" s="428"/>
      <c r="F147" s="428"/>
      <c r="G147" s="428"/>
      <c r="H147" s="428"/>
      <c r="I147" s="428"/>
      <c r="J147" s="428"/>
      <c r="K147" s="428"/>
      <c r="L147" s="428"/>
      <c r="M147" s="429"/>
    </row>
    <row r="148" spans="1:13" x14ac:dyDescent="0.25">
      <c r="B148" s="430" t="s">
        <v>40</v>
      </c>
      <c r="C148" s="430"/>
      <c r="D148" s="430" t="s">
        <v>41</v>
      </c>
      <c r="E148" s="430"/>
      <c r="F148" s="430" t="s">
        <v>44</v>
      </c>
      <c r="G148" s="430"/>
      <c r="H148" s="430" t="s">
        <v>42</v>
      </c>
      <c r="I148" s="430"/>
      <c r="J148" s="430" t="s">
        <v>38</v>
      </c>
      <c r="K148" s="430"/>
      <c r="L148" s="430" t="s">
        <v>39</v>
      </c>
      <c r="M148" s="430"/>
    </row>
    <row r="149" spans="1:13" x14ac:dyDescent="0.25">
      <c r="B149" s="335">
        <f>B9</f>
        <v>2021</v>
      </c>
      <c r="C149" s="335">
        <f>C9</f>
        <v>2020</v>
      </c>
      <c r="D149" s="335">
        <f>B9</f>
        <v>2021</v>
      </c>
      <c r="E149" s="335">
        <f>C9</f>
        <v>2020</v>
      </c>
      <c r="F149" s="335">
        <f>B9</f>
        <v>2021</v>
      </c>
      <c r="G149" s="335">
        <f>C9</f>
        <v>2020</v>
      </c>
      <c r="H149" s="335">
        <f>B9</f>
        <v>2021</v>
      </c>
      <c r="I149" s="335">
        <f>C9</f>
        <v>2020</v>
      </c>
      <c r="J149" s="335">
        <f>B9</f>
        <v>2021</v>
      </c>
      <c r="K149" s="335">
        <f>C9</f>
        <v>2020</v>
      </c>
      <c r="L149" s="335">
        <f>B9</f>
        <v>2021</v>
      </c>
      <c r="M149" s="335">
        <f>C9</f>
        <v>2020</v>
      </c>
    </row>
    <row r="150" spans="1:13" x14ac:dyDescent="0.25">
      <c r="A150" s="336" t="s">
        <v>55</v>
      </c>
      <c r="B150" s="341">
        <v>0</v>
      </c>
      <c r="C150" s="341">
        <v>1</v>
      </c>
      <c r="D150" s="341">
        <v>0</v>
      </c>
      <c r="E150" s="341">
        <v>0</v>
      </c>
      <c r="F150" s="341">
        <v>0</v>
      </c>
      <c r="G150" s="341">
        <v>0</v>
      </c>
      <c r="H150" s="341">
        <v>0</v>
      </c>
      <c r="I150" s="341">
        <v>0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2</v>
      </c>
      <c r="C152" s="341">
        <v>0</v>
      </c>
      <c r="D152" s="341">
        <v>0</v>
      </c>
      <c r="E152" s="341">
        <v>0</v>
      </c>
      <c r="F152" s="341">
        <v>0</v>
      </c>
      <c r="G152" s="341">
        <v>0</v>
      </c>
      <c r="H152" s="341">
        <v>0</v>
      </c>
      <c r="I152" s="341">
        <v>0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2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17</v>
      </c>
      <c r="C154" s="341">
        <v>8</v>
      </c>
      <c r="D154" s="341">
        <v>9</v>
      </c>
      <c r="E154" s="341">
        <v>0</v>
      </c>
      <c r="F154" s="341">
        <v>0</v>
      </c>
      <c r="G154" s="341">
        <v>0</v>
      </c>
      <c r="H154" s="341">
        <v>0</v>
      </c>
      <c r="I154" s="341">
        <v>0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25">
      <c r="A155" s="336" t="s">
        <v>51</v>
      </c>
      <c r="B155" s="341">
        <v>1</v>
      </c>
      <c r="C155" s="341">
        <v>0</v>
      </c>
      <c r="D155" s="341">
        <v>0</v>
      </c>
      <c r="E155" s="341">
        <v>0</v>
      </c>
      <c r="F155" s="341">
        <v>0</v>
      </c>
      <c r="G155" s="341">
        <v>0</v>
      </c>
      <c r="H155" s="341">
        <v>0</v>
      </c>
      <c r="I155" s="341">
        <v>0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25">
      <c r="A156" s="336" t="s">
        <v>50</v>
      </c>
      <c r="B156" s="341">
        <v>0</v>
      </c>
      <c r="C156" s="341">
        <v>0</v>
      </c>
      <c r="D156" s="341">
        <v>0</v>
      </c>
      <c r="E156" s="341">
        <v>0</v>
      </c>
      <c r="F156" s="341">
        <v>0</v>
      </c>
      <c r="G156" s="341">
        <v>0</v>
      </c>
      <c r="H156" s="341">
        <v>0</v>
      </c>
      <c r="I156" s="341">
        <v>0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49</v>
      </c>
      <c r="B157" s="341">
        <v>1</v>
      </c>
      <c r="C157" s="341">
        <v>0</v>
      </c>
      <c r="D157" s="341">
        <v>0</v>
      </c>
      <c r="E157" s="341">
        <v>0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9" t="s">
        <v>48</v>
      </c>
      <c r="B158" s="341">
        <v>3</v>
      </c>
      <c r="C158" s="341">
        <v>4</v>
      </c>
      <c r="D158" s="341">
        <v>1</v>
      </c>
      <c r="E158" s="341">
        <v>0</v>
      </c>
      <c r="F158" s="341">
        <v>0</v>
      </c>
      <c r="G158" s="341">
        <v>0</v>
      </c>
      <c r="H158" s="341">
        <v>0</v>
      </c>
      <c r="I158" s="341">
        <v>0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6.5" thickTop="1" thickBot="1" x14ac:dyDescent="0.3">
      <c r="A159" s="350" t="s">
        <v>5</v>
      </c>
      <c r="B159" s="348">
        <f t="shared" ref="B159:M159" si="33">SUM(B150:B158)</f>
        <v>24</v>
      </c>
      <c r="C159" s="348">
        <f t="shared" si="33"/>
        <v>13</v>
      </c>
      <c r="D159" s="348">
        <f t="shared" si="33"/>
        <v>10</v>
      </c>
      <c r="E159" s="348">
        <f t="shared" si="33"/>
        <v>0</v>
      </c>
      <c r="F159" s="348">
        <f t="shared" si="33"/>
        <v>0</v>
      </c>
      <c r="G159" s="348">
        <f t="shared" si="33"/>
        <v>0</v>
      </c>
      <c r="H159" s="348">
        <f t="shared" si="33"/>
        <v>0</v>
      </c>
      <c r="I159" s="348">
        <f t="shared" si="33"/>
        <v>0</v>
      </c>
      <c r="J159" s="348">
        <f t="shared" si="33"/>
        <v>0</v>
      </c>
      <c r="K159" s="348">
        <f t="shared" si="33"/>
        <v>0</v>
      </c>
      <c r="L159" s="348">
        <f t="shared" si="33"/>
        <v>0</v>
      </c>
      <c r="M159" s="348">
        <f t="shared" si="33"/>
        <v>0</v>
      </c>
    </row>
    <row r="160" spans="1:13" ht="15.75" thickBot="1" x14ac:dyDescent="0.3">
      <c r="A160" s="369" t="s">
        <v>71</v>
      </c>
      <c r="B160" s="361">
        <f>SUM(B145,B159)</f>
        <v>24</v>
      </c>
      <c r="C160" s="361">
        <f t="shared" ref="C160:M160" si="34">SUM(C145,C159)</f>
        <v>13</v>
      </c>
      <c r="D160" s="361">
        <f t="shared" si="34"/>
        <v>10</v>
      </c>
      <c r="E160" s="361">
        <f t="shared" si="34"/>
        <v>0</v>
      </c>
      <c r="F160" s="361">
        <f t="shared" si="34"/>
        <v>0</v>
      </c>
      <c r="G160" s="361">
        <f t="shared" si="34"/>
        <v>0</v>
      </c>
      <c r="H160" s="361">
        <f t="shared" si="34"/>
        <v>0</v>
      </c>
      <c r="I160" s="361">
        <f t="shared" si="34"/>
        <v>0</v>
      </c>
      <c r="J160" s="361">
        <f t="shared" si="34"/>
        <v>0</v>
      </c>
      <c r="K160" s="361">
        <f t="shared" si="34"/>
        <v>0</v>
      </c>
      <c r="L160" s="361">
        <f t="shared" si="34"/>
        <v>0</v>
      </c>
      <c r="M160" s="361">
        <f t="shared" si="34"/>
        <v>0</v>
      </c>
    </row>
    <row r="161" spans="1:13" x14ac:dyDescent="0.25">
      <c r="A161" s="368"/>
      <c r="B161" s="368"/>
      <c r="C161" s="368"/>
      <c r="D161" s="368"/>
      <c r="E161" s="368"/>
      <c r="F161" s="368"/>
      <c r="G161" s="368"/>
      <c r="H161" s="368"/>
      <c r="I161" s="368"/>
      <c r="J161" s="368"/>
      <c r="K161" s="368"/>
      <c r="L161" s="368"/>
      <c r="M161" s="368"/>
    </row>
    <row r="162" spans="1:13" x14ac:dyDescent="0.25">
      <c r="A162" s="368"/>
      <c r="B162" s="368"/>
      <c r="C162" s="368"/>
      <c r="D162" s="368"/>
      <c r="E162" s="368"/>
      <c r="F162" s="368"/>
      <c r="G162" s="368"/>
      <c r="H162" s="368"/>
      <c r="I162" s="368"/>
      <c r="J162" s="368"/>
      <c r="K162" s="368"/>
      <c r="L162" s="368"/>
      <c r="M162" s="368"/>
    </row>
    <row r="163" spans="1:13" x14ac:dyDescent="0.25">
      <c r="A163" s="440" t="s">
        <v>74</v>
      </c>
      <c r="B163" s="441"/>
      <c r="C163" s="441"/>
      <c r="D163" s="441"/>
      <c r="E163" s="441"/>
      <c r="F163" s="441"/>
      <c r="G163" s="441"/>
      <c r="H163" s="441"/>
      <c r="I163" s="441"/>
      <c r="J163" s="441"/>
      <c r="K163" s="441"/>
      <c r="L163" s="441"/>
      <c r="M163" s="442"/>
    </row>
    <row r="164" spans="1:13" x14ac:dyDescent="0.25">
      <c r="A164" s="427" t="s">
        <v>8</v>
      </c>
      <c r="B164" s="428"/>
      <c r="C164" s="428"/>
      <c r="D164" s="428"/>
      <c r="E164" s="428"/>
      <c r="F164" s="428"/>
      <c r="G164" s="428"/>
      <c r="H164" s="428"/>
      <c r="I164" s="428"/>
      <c r="J164" s="428"/>
      <c r="K164" s="428"/>
      <c r="L164" s="428"/>
      <c r="M164" s="429"/>
    </row>
    <row r="165" spans="1:13" ht="15" customHeight="1" x14ac:dyDescent="0.25">
      <c r="B165" s="438" t="s">
        <v>40</v>
      </c>
      <c r="C165" s="439"/>
      <c r="D165" s="438" t="s">
        <v>41</v>
      </c>
      <c r="E165" s="439"/>
      <c r="F165" s="438" t="s">
        <v>44</v>
      </c>
      <c r="G165" s="439"/>
      <c r="H165" s="438" t="s">
        <v>42</v>
      </c>
      <c r="I165" s="439"/>
      <c r="J165" s="438" t="s">
        <v>38</v>
      </c>
      <c r="K165" s="439"/>
      <c r="L165" s="438" t="s">
        <v>39</v>
      </c>
      <c r="M165" s="439"/>
    </row>
    <row r="166" spans="1:13" x14ac:dyDescent="0.25">
      <c r="B166" s="335">
        <f>B9</f>
        <v>2021</v>
      </c>
      <c r="C166" s="335">
        <f>C9</f>
        <v>2020</v>
      </c>
      <c r="D166" s="335">
        <f>B9</f>
        <v>2021</v>
      </c>
      <c r="E166" s="335">
        <f>C9</f>
        <v>2020</v>
      </c>
      <c r="F166" s="335">
        <f>B9</f>
        <v>2021</v>
      </c>
      <c r="G166" s="335">
        <f>C9</f>
        <v>2020</v>
      </c>
      <c r="H166" s="335">
        <f>B9</f>
        <v>2021</v>
      </c>
      <c r="I166" s="335">
        <f>C9</f>
        <v>2020</v>
      </c>
      <c r="J166" s="335">
        <f>B9</f>
        <v>2021</v>
      </c>
      <c r="K166" s="335">
        <f>C9</f>
        <v>2020</v>
      </c>
      <c r="L166" s="335">
        <f>B9</f>
        <v>2021</v>
      </c>
      <c r="M166" s="335">
        <f>C9</f>
        <v>2020</v>
      </c>
    </row>
    <row r="167" spans="1:13" x14ac:dyDescent="0.25">
      <c r="A167" s="336" t="s">
        <v>55</v>
      </c>
      <c r="B167" s="341">
        <v>4</v>
      </c>
      <c r="C167" s="341">
        <v>12</v>
      </c>
      <c r="D167" s="341">
        <v>0</v>
      </c>
      <c r="E167" s="341">
        <v>0</v>
      </c>
      <c r="F167" s="341">
        <v>0</v>
      </c>
      <c r="G167" s="341">
        <v>0</v>
      </c>
      <c r="H167" s="341">
        <v>0</v>
      </c>
      <c r="I167" s="341">
        <v>0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25">
      <c r="A168" s="336" t="s">
        <v>54</v>
      </c>
      <c r="B168" s="341">
        <v>0</v>
      </c>
      <c r="C168" s="341">
        <v>0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37</v>
      </c>
      <c r="C169" s="341">
        <v>37</v>
      </c>
      <c r="D169" s="341">
        <v>5</v>
      </c>
      <c r="E169" s="341">
        <v>0</v>
      </c>
      <c r="F169" s="341">
        <v>0</v>
      </c>
      <c r="G169" s="341">
        <v>0</v>
      </c>
      <c r="H169" s="341">
        <v>0</v>
      </c>
      <c r="I169" s="341">
        <v>0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25">
      <c r="A170" s="336" t="s">
        <v>53</v>
      </c>
      <c r="B170" s="341">
        <v>0</v>
      </c>
      <c r="C170" s="341">
        <v>0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72</v>
      </c>
      <c r="C171" s="341">
        <v>71</v>
      </c>
      <c r="D171" s="341">
        <v>31</v>
      </c>
      <c r="E171" s="341">
        <v>0</v>
      </c>
      <c r="F171" s="341">
        <v>0</v>
      </c>
      <c r="G171" s="341">
        <v>0</v>
      </c>
      <c r="H171" s="341">
        <v>0</v>
      </c>
      <c r="I171" s="341">
        <v>0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25">
      <c r="A172" s="336" t="s">
        <v>51</v>
      </c>
      <c r="B172" s="341">
        <v>4</v>
      </c>
      <c r="C172" s="341">
        <v>6</v>
      </c>
      <c r="D172" s="341">
        <v>1</v>
      </c>
      <c r="E172" s="341">
        <v>0</v>
      </c>
      <c r="F172" s="341">
        <v>0</v>
      </c>
      <c r="G172" s="341">
        <v>0</v>
      </c>
      <c r="H172" s="341">
        <v>0</v>
      </c>
      <c r="I172" s="341">
        <v>0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25">
      <c r="A173" s="336" t="s">
        <v>50</v>
      </c>
      <c r="B173" s="341">
        <v>13</v>
      </c>
      <c r="C173" s="341">
        <v>13</v>
      </c>
      <c r="D173" s="341">
        <v>7</v>
      </c>
      <c r="E173" s="341">
        <v>0</v>
      </c>
      <c r="F173" s="341">
        <v>0</v>
      </c>
      <c r="G173" s="341">
        <v>0</v>
      </c>
      <c r="H173" s="341">
        <v>0</v>
      </c>
      <c r="I173" s="341">
        <v>0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25">
      <c r="A174" s="336" t="s">
        <v>49</v>
      </c>
      <c r="B174" s="341">
        <v>2</v>
      </c>
      <c r="C174" s="341">
        <v>4</v>
      </c>
      <c r="D174" s="341">
        <v>0</v>
      </c>
      <c r="E174" s="341">
        <v>0</v>
      </c>
      <c r="F174" s="341">
        <v>0</v>
      </c>
      <c r="G174" s="341">
        <v>0</v>
      </c>
      <c r="H174" s="341">
        <v>0</v>
      </c>
      <c r="I174" s="341">
        <v>0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.75" thickBot="1" x14ac:dyDescent="0.3">
      <c r="A175" s="349" t="s">
        <v>48</v>
      </c>
      <c r="B175" s="341">
        <v>26</v>
      </c>
      <c r="C175" s="341">
        <v>21</v>
      </c>
      <c r="D175" s="341">
        <v>5</v>
      </c>
      <c r="E175" s="341">
        <v>0</v>
      </c>
      <c r="F175" s="341">
        <v>0</v>
      </c>
      <c r="G175" s="341">
        <v>0</v>
      </c>
      <c r="H175" s="341">
        <v>0</v>
      </c>
      <c r="I175" s="341">
        <v>0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6.5" thickTop="1" thickBot="1" x14ac:dyDescent="0.3">
      <c r="A176" s="362" t="s">
        <v>60</v>
      </c>
      <c r="B176" s="363">
        <f>SUM(B167:B175)</f>
        <v>158</v>
      </c>
      <c r="C176" s="363">
        <f t="shared" ref="C176:M176" si="35">SUM(C167:C175)</f>
        <v>164</v>
      </c>
      <c r="D176" s="363">
        <f t="shared" si="35"/>
        <v>49</v>
      </c>
      <c r="E176" s="363">
        <f t="shared" si="35"/>
        <v>0</v>
      </c>
      <c r="F176" s="363">
        <f t="shared" si="35"/>
        <v>0</v>
      </c>
      <c r="G176" s="363">
        <f t="shared" si="35"/>
        <v>0</v>
      </c>
      <c r="H176" s="363">
        <f t="shared" si="35"/>
        <v>0</v>
      </c>
      <c r="I176" s="363">
        <f t="shared" si="35"/>
        <v>0</v>
      </c>
      <c r="J176" s="363">
        <f t="shared" si="35"/>
        <v>0</v>
      </c>
      <c r="K176" s="363">
        <f t="shared" si="35"/>
        <v>0</v>
      </c>
      <c r="L176" s="363">
        <f t="shared" si="35"/>
        <v>0</v>
      </c>
      <c r="M176" s="364">
        <f t="shared" si="35"/>
        <v>0</v>
      </c>
    </row>
    <row r="179" spans="1:13" ht="15" customHeight="1" x14ac:dyDescent="0.25">
      <c r="A179" s="447" t="s">
        <v>77</v>
      </c>
      <c r="B179" s="432"/>
      <c r="C179" s="432"/>
      <c r="D179" s="432"/>
      <c r="E179" s="432"/>
      <c r="F179" s="432"/>
      <c r="G179" s="432"/>
      <c r="H179" s="432"/>
      <c r="I179" s="432"/>
      <c r="J179" s="432"/>
      <c r="K179" s="432"/>
      <c r="L179" s="432"/>
      <c r="M179" s="433"/>
    </row>
    <row r="180" spans="1:13" x14ac:dyDescent="0.25">
      <c r="A180" s="434" t="s">
        <v>7</v>
      </c>
      <c r="B180" s="435"/>
      <c r="C180" s="435"/>
      <c r="D180" s="435"/>
      <c r="E180" s="435"/>
      <c r="F180" s="435"/>
      <c r="G180" s="435"/>
      <c r="H180" s="435"/>
      <c r="I180" s="435"/>
      <c r="J180" s="435"/>
      <c r="K180" s="435"/>
      <c r="L180" s="435"/>
      <c r="M180" s="436"/>
    </row>
    <row r="181" spans="1:13" x14ac:dyDescent="0.25">
      <c r="B181" s="437" t="s">
        <v>40</v>
      </c>
      <c r="C181" s="437"/>
      <c r="D181" s="437" t="s">
        <v>41</v>
      </c>
      <c r="E181" s="437"/>
      <c r="F181" s="437" t="s">
        <v>44</v>
      </c>
      <c r="G181" s="437"/>
      <c r="H181" s="437" t="s">
        <v>42</v>
      </c>
      <c r="I181" s="437"/>
      <c r="J181" s="437" t="s">
        <v>38</v>
      </c>
      <c r="K181" s="437"/>
      <c r="L181" s="437" t="s">
        <v>39</v>
      </c>
      <c r="M181" s="437"/>
    </row>
    <row r="182" spans="1:13" x14ac:dyDescent="0.25">
      <c r="B182" s="334">
        <f>B9</f>
        <v>2021</v>
      </c>
      <c r="C182" s="334">
        <f>C9</f>
        <v>2020</v>
      </c>
      <c r="D182" s="334">
        <f>B9</f>
        <v>2021</v>
      </c>
      <c r="E182" s="334">
        <f>C9</f>
        <v>2020</v>
      </c>
      <c r="F182" s="334">
        <f>B9</f>
        <v>2021</v>
      </c>
      <c r="G182" s="334">
        <f>C9</f>
        <v>2020</v>
      </c>
      <c r="H182" s="334">
        <f>B9</f>
        <v>2021</v>
      </c>
      <c r="I182" s="334">
        <f>C9</f>
        <v>2020</v>
      </c>
      <c r="J182" s="334">
        <f>B9</f>
        <v>2021</v>
      </c>
      <c r="K182" s="334">
        <f>C9</f>
        <v>2020</v>
      </c>
      <c r="L182" s="334">
        <f>B9</f>
        <v>2021</v>
      </c>
      <c r="M182" s="334">
        <f>C9</f>
        <v>2020</v>
      </c>
    </row>
    <row r="183" spans="1:13" x14ac:dyDescent="0.25">
      <c r="A183" s="336" t="s">
        <v>55</v>
      </c>
      <c r="B183" s="341">
        <v>0</v>
      </c>
      <c r="C183" s="341">
        <v>0</v>
      </c>
      <c r="D183" s="341">
        <v>0</v>
      </c>
      <c r="E183" s="341">
        <v>0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25">
      <c r="A184" s="336" t="s">
        <v>54</v>
      </c>
      <c r="B184" s="341">
        <v>0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0</v>
      </c>
      <c r="C185" s="341">
        <v>0</v>
      </c>
      <c r="D185" s="341">
        <v>0</v>
      </c>
      <c r="E185" s="341">
        <v>0</v>
      </c>
      <c r="F185" s="341">
        <v>0</v>
      </c>
      <c r="G185" s="341">
        <v>0</v>
      </c>
      <c r="H185" s="341">
        <v>0</v>
      </c>
      <c r="I185" s="341">
        <v>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0</v>
      </c>
      <c r="C187" s="341">
        <v>0</v>
      </c>
      <c r="D187" s="341">
        <v>0</v>
      </c>
      <c r="E187" s="341">
        <v>0</v>
      </c>
      <c r="F187" s="341">
        <v>0</v>
      </c>
      <c r="G187" s="341">
        <v>0</v>
      </c>
      <c r="H187" s="341">
        <v>0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25">
      <c r="A188" s="336" t="s">
        <v>51</v>
      </c>
      <c r="B188" s="341">
        <v>0</v>
      </c>
      <c r="C188" s="341">
        <v>0</v>
      </c>
      <c r="D188" s="341">
        <v>0</v>
      </c>
      <c r="E188" s="341">
        <v>0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25">
      <c r="A189" s="336" t="s">
        <v>50</v>
      </c>
      <c r="B189" s="341">
        <v>0</v>
      </c>
      <c r="C189" s="341">
        <v>0</v>
      </c>
      <c r="D189" s="341">
        <v>0</v>
      </c>
      <c r="E189" s="341">
        <v>0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0</v>
      </c>
      <c r="C190" s="341">
        <v>0</v>
      </c>
      <c r="D190" s="341">
        <v>0</v>
      </c>
      <c r="E190" s="341">
        <v>0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9" t="s">
        <v>48</v>
      </c>
      <c r="B191" s="341">
        <v>0</v>
      </c>
      <c r="C191" s="341">
        <v>0</v>
      </c>
      <c r="D191" s="341">
        <v>0</v>
      </c>
      <c r="E191" s="341">
        <v>0</v>
      </c>
      <c r="F191" s="341">
        <v>0</v>
      </c>
      <c r="G191" s="341">
        <v>0</v>
      </c>
      <c r="H191" s="341">
        <v>0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.75" thickTop="1" x14ac:dyDescent="0.25">
      <c r="A192" s="350" t="s">
        <v>5</v>
      </c>
      <c r="B192" s="348">
        <f>SUM(B183:B191)</f>
        <v>0</v>
      </c>
      <c r="C192" s="348">
        <f t="shared" ref="C192:M192" si="36">SUM(C183:C191)</f>
        <v>0</v>
      </c>
      <c r="D192" s="348">
        <f t="shared" si="36"/>
        <v>0</v>
      </c>
      <c r="E192" s="348">
        <f t="shared" si="36"/>
        <v>0</v>
      </c>
      <c r="F192" s="348">
        <f t="shared" si="36"/>
        <v>0</v>
      </c>
      <c r="G192" s="348">
        <f t="shared" si="36"/>
        <v>0</v>
      </c>
      <c r="H192" s="348">
        <f t="shared" si="36"/>
        <v>0</v>
      </c>
      <c r="I192" s="348">
        <f t="shared" si="36"/>
        <v>0</v>
      </c>
      <c r="J192" s="348">
        <f t="shared" si="36"/>
        <v>0</v>
      </c>
      <c r="K192" s="348">
        <f t="shared" si="36"/>
        <v>0</v>
      </c>
      <c r="L192" s="348">
        <f t="shared" si="36"/>
        <v>0</v>
      </c>
      <c r="M192" s="348">
        <f t="shared" si="36"/>
        <v>0</v>
      </c>
    </row>
    <row r="193" spans="1:13" x14ac:dyDescent="0.25">
      <c r="A193" s="452" t="s">
        <v>77</v>
      </c>
      <c r="B193" s="441"/>
      <c r="C193" s="441"/>
      <c r="D193" s="441"/>
      <c r="E193" s="441"/>
      <c r="F193" s="441"/>
      <c r="G193" s="441"/>
      <c r="H193" s="441"/>
      <c r="I193" s="441"/>
      <c r="J193" s="441"/>
      <c r="K193" s="441"/>
      <c r="L193" s="441"/>
      <c r="M193" s="442"/>
    </row>
    <row r="194" spans="1:13" x14ac:dyDescent="0.25">
      <c r="A194" s="427" t="s">
        <v>8</v>
      </c>
      <c r="B194" s="428"/>
      <c r="C194" s="428"/>
      <c r="D194" s="428"/>
      <c r="E194" s="428"/>
      <c r="F194" s="428"/>
      <c r="G194" s="428"/>
      <c r="H194" s="428"/>
      <c r="I194" s="428"/>
      <c r="J194" s="428"/>
      <c r="K194" s="428"/>
      <c r="L194" s="428"/>
      <c r="M194" s="429"/>
    </row>
    <row r="195" spans="1:13" x14ac:dyDescent="0.25">
      <c r="B195" s="430" t="s">
        <v>40</v>
      </c>
      <c r="C195" s="430"/>
      <c r="D195" s="430" t="s">
        <v>41</v>
      </c>
      <c r="E195" s="430"/>
      <c r="F195" s="430" t="s">
        <v>44</v>
      </c>
      <c r="G195" s="430"/>
      <c r="H195" s="430" t="s">
        <v>42</v>
      </c>
      <c r="I195" s="430"/>
      <c r="J195" s="430" t="s">
        <v>38</v>
      </c>
      <c r="K195" s="430"/>
      <c r="L195" s="430" t="s">
        <v>39</v>
      </c>
      <c r="M195" s="430"/>
    </row>
    <row r="196" spans="1:13" x14ac:dyDescent="0.25">
      <c r="B196" s="335">
        <f>B9</f>
        <v>2021</v>
      </c>
      <c r="C196" s="335">
        <f>C9</f>
        <v>2020</v>
      </c>
      <c r="D196" s="335">
        <f>B9</f>
        <v>2021</v>
      </c>
      <c r="E196" s="335">
        <f>C9</f>
        <v>2020</v>
      </c>
      <c r="F196" s="335">
        <f>B9</f>
        <v>2021</v>
      </c>
      <c r="G196" s="335">
        <f>C9</f>
        <v>2020</v>
      </c>
      <c r="H196" s="335">
        <f>B9</f>
        <v>2021</v>
      </c>
      <c r="I196" s="335">
        <f>C9</f>
        <v>2020</v>
      </c>
      <c r="J196" s="335">
        <f>B9</f>
        <v>2021</v>
      </c>
      <c r="K196" s="335">
        <f>C9</f>
        <v>2020</v>
      </c>
      <c r="L196" s="335">
        <f>B9</f>
        <v>2021</v>
      </c>
      <c r="M196" s="335">
        <f>C9</f>
        <v>2020</v>
      </c>
    </row>
    <row r="197" spans="1:13" x14ac:dyDescent="0.25">
      <c r="A197" s="336" t="s">
        <v>55</v>
      </c>
      <c r="B197" s="341">
        <v>1</v>
      </c>
      <c r="C197" s="341">
        <v>1</v>
      </c>
      <c r="D197" s="341">
        <v>0</v>
      </c>
      <c r="E197" s="341">
        <v>0</v>
      </c>
      <c r="F197" s="341">
        <v>0</v>
      </c>
      <c r="G197" s="341">
        <v>0</v>
      </c>
      <c r="H197" s="341">
        <v>0</v>
      </c>
      <c r="I197" s="341">
        <v>0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1</v>
      </c>
      <c r="C199" s="341">
        <v>0</v>
      </c>
      <c r="D199" s="341">
        <v>0</v>
      </c>
      <c r="E199" s="341">
        <v>0</v>
      </c>
      <c r="F199" s="341">
        <v>0</v>
      </c>
      <c r="G199" s="341">
        <v>0</v>
      </c>
      <c r="H199" s="341">
        <v>0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25">
      <c r="A200" s="336" t="s">
        <v>53</v>
      </c>
      <c r="B200" s="341">
        <v>0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7</v>
      </c>
      <c r="C201" s="341">
        <v>5</v>
      </c>
      <c r="D201" s="341">
        <v>2</v>
      </c>
      <c r="E201" s="341">
        <v>0</v>
      </c>
      <c r="F201" s="341">
        <v>0</v>
      </c>
      <c r="G201" s="341">
        <v>0</v>
      </c>
      <c r="H201" s="341">
        <v>0</v>
      </c>
      <c r="I201" s="341">
        <v>0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25">
      <c r="A202" s="336" t="s">
        <v>51</v>
      </c>
      <c r="B202" s="341">
        <v>0</v>
      </c>
      <c r="C202" s="341">
        <v>0</v>
      </c>
      <c r="D202" s="341">
        <v>0</v>
      </c>
      <c r="E202" s="341">
        <v>0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0</v>
      </c>
      <c r="C203" s="341">
        <v>0</v>
      </c>
      <c r="D203" s="341">
        <v>0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0</v>
      </c>
      <c r="C204" s="341">
        <v>1</v>
      </c>
      <c r="D204" s="341">
        <v>0</v>
      </c>
      <c r="E204" s="341">
        <v>0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9" t="s">
        <v>48</v>
      </c>
      <c r="B205" s="341">
        <v>2</v>
      </c>
      <c r="C205" s="341">
        <v>1</v>
      </c>
      <c r="D205" s="341">
        <v>0</v>
      </c>
      <c r="E205" s="341">
        <v>0</v>
      </c>
      <c r="F205" s="341">
        <v>0</v>
      </c>
      <c r="G205" s="341">
        <v>0</v>
      </c>
      <c r="H205" s="341">
        <v>0</v>
      </c>
      <c r="I205" s="341">
        <v>0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6.5" thickTop="1" thickBot="1" x14ac:dyDescent="0.3">
      <c r="A206" s="350" t="s">
        <v>5</v>
      </c>
      <c r="B206" s="348">
        <f t="shared" ref="B206:M206" si="37">SUM(B197:B205)</f>
        <v>11</v>
      </c>
      <c r="C206" s="348">
        <f t="shared" si="37"/>
        <v>8</v>
      </c>
      <c r="D206" s="348">
        <f t="shared" si="37"/>
        <v>2</v>
      </c>
      <c r="E206" s="348">
        <f t="shared" si="37"/>
        <v>0</v>
      </c>
      <c r="F206" s="348">
        <f t="shared" si="37"/>
        <v>0</v>
      </c>
      <c r="G206" s="348">
        <f t="shared" si="37"/>
        <v>0</v>
      </c>
      <c r="H206" s="348">
        <f t="shared" si="37"/>
        <v>0</v>
      </c>
      <c r="I206" s="348">
        <f t="shared" si="37"/>
        <v>0</v>
      </c>
      <c r="J206" s="348">
        <f t="shared" si="37"/>
        <v>0</v>
      </c>
      <c r="K206" s="348">
        <f t="shared" si="37"/>
        <v>0</v>
      </c>
      <c r="L206" s="348">
        <f t="shared" si="37"/>
        <v>0</v>
      </c>
      <c r="M206" s="348">
        <f t="shared" si="37"/>
        <v>0</v>
      </c>
    </row>
    <row r="207" spans="1:13" ht="15.75" thickBot="1" x14ac:dyDescent="0.3">
      <c r="A207" s="371" t="s">
        <v>78</v>
      </c>
      <c r="B207" s="361">
        <f>SUM(B192,B206)</f>
        <v>11</v>
      </c>
      <c r="C207" s="361">
        <f t="shared" ref="C207:M207" si="38">SUM(C192,C206)</f>
        <v>8</v>
      </c>
      <c r="D207" s="361">
        <f t="shared" si="38"/>
        <v>2</v>
      </c>
      <c r="E207" s="361">
        <f t="shared" si="38"/>
        <v>0</v>
      </c>
      <c r="F207" s="361">
        <f t="shared" si="38"/>
        <v>0</v>
      </c>
      <c r="G207" s="361">
        <f t="shared" si="38"/>
        <v>0</v>
      </c>
      <c r="H207" s="361">
        <f t="shared" si="38"/>
        <v>0</v>
      </c>
      <c r="I207" s="361">
        <f t="shared" si="38"/>
        <v>0</v>
      </c>
      <c r="J207" s="361">
        <f t="shared" si="38"/>
        <v>0</v>
      </c>
      <c r="K207" s="361">
        <f t="shared" si="38"/>
        <v>0</v>
      </c>
      <c r="L207" s="361">
        <f t="shared" si="38"/>
        <v>0</v>
      </c>
      <c r="M207" s="361">
        <f t="shared" si="38"/>
        <v>0</v>
      </c>
    </row>
    <row r="208" spans="1:13" x14ac:dyDescent="0.25">
      <c r="A208" s="368"/>
      <c r="B208" s="368"/>
      <c r="C208" s="368"/>
      <c r="D208" s="368"/>
      <c r="E208" s="368"/>
      <c r="F208" s="368"/>
      <c r="G208" s="368"/>
      <c r="H208" s="368"/>
      <c r="I208" s="368"/>
      <c r="J208" s="368"/>
      <c r="K208" s="368"/>
      <c r="L208" s="368"/>
      <c r="M208" s="368"/>
    </row>
    <row r="209" spans="1:13" x14ac:dyDescent="0.25">
      <c r="A209" s="368"/>
      <c r="B209" s="368"/>
      <c r="C209" s="368"/>
      <c r="D209" s="368"/>
      <c r="E209" s="368"/>
      <c r="F209" s="368"/>
      <c r="G209" s="368"/>
      <c r="H209" s="368"/>
      <c r="I209" s="368"/>
      <c r="J209" s="368"/>
      <c r="K209" s="368"/>
      <c r="L209" s="368"/>
      <c r="M209" s="368"/>
    </row>
    <row r="210" spans="1:13" hidden="1" x14ac:dyDescent="0.25">
      <c r="A210" s="452" t="s">
        <v>76</v>
      </c>
      <c r="B210" s="441"/>
      <c r="C210" s="441"/>
      <c r="D210" s="441"/>
      <c r="E210" s="441"/>
      <c r="F210" s="441"/>
      <c r="G210" s="441"/>
      <c r="H210" s="441"/>
      <c r="I210" s="441"/>
      <c r="J210" s="441"/>
      <c r="K210" s="441"/>
      <c r="L210" s="441"/>
      <c r="M210" s="442"/>
    </row>
    <row r="211" spans="1:13" hidden="1" x14ac:dyDescent="0.25">
      <c r="A211" s="427" t="s">
        <v>8</v>
      </c>
      <c r="B211" s="428"/>
      <c r="C211" s="428"/>
      <c r="D211" s="428"/>
      <c r="E211" s="428"/>
      <c r="F211" s="428"/>
      <c r="G211" s="428"/>
      <c r="H211" s="428"/>
      <c r="I211" s="428"/>
      <c r="J211" s="428"/>
      <c r="K211" s="428"/>
      <c r="L211" s="428"/>
      <c r="M211" s="429"/>
    </row>
    <row r="212" spans="1:13" hidden="1" x14ac:dyDescent="0.25">
      <c r="B212" s="438" t="s">
        <v>40</v>
      </c>
      <c r="C212" s="439"/>
      <c r="D212" s="438" t="s">
        <v>41</v>
      </c>
      <c r="E212" s="439"/>
      <c r="F212" s="438" t="s">
        <v>44</v>
      </c>
      <c r="G212" s="439"/>
      <c r="H212" s="438" t="s">
        <v>42</v>
      </c>
      <c r="I212" s="439"/>
      <c r="J212" s="438" t="s">
        <v>38</v>
      </c>
      <c r="K212" s="439"/>
      <c r="L212" s="438" t="s">
        <v>39</v>
      </c>
      <c r="M212" s="439"/>
    </row>
    <row r="213" spans="1:13" hidden="1" x14ac:dyDescent="0.25">
      <c r="B213" s="335">
        <f>B9</f>
        <v>2021</v>
      </c>
      <c r="C213" s="335">
        <f>C9</f>
        <v>2020</v>
      </c>
      <c r="D213" s="335">
        <f>B9</f>
        <v>2021</v>
      </c>
      <c r="E213" s="335">
        <f>C9</f>
        <v>2020</v>
      </c>
      <c r="F213" s="335">
        <f>B9</f>
        <v>2021</v>
      </c>
      <c r="G213" s="335">
        <f>C9</f>
        <v>2020</v>
      </c>
      <c r="H213" s="335">
        <f>B9</f>
        <v>2021</v>
      </c>
      <c r="I213" s="335">
        <f>C9</f>
        <v>2020</v>
      </c>
      <c r="J213" s="335">
        <f>B9</f>
        <v>2021</v>
      </c>
      <c r="K213" s="335">
        <f>C9</f>
        <v>2020</v>
      </c>
      <c r="L213" s="335">
        <f>B9</f>
        <v>2021</v>
      </c>
      <c r="M213" s="335">
        <f>C9</f>
        <v>2020</v>
      </c>
    </row>
    <row r="214" spans="1:13" hidden="1" x14ac:dyDescent="0.25">
      <c r="A214" s="336" t="s">
        <v>55</v>
      </c>
      <c r="B214" s="341">
        <v>0</v>
      </c>
      <c r="C214" s="341">
        <v>0</v>
      </c>
      <c r="D214" s="341">
        <v>0</v>
      </c>
      <c r="E214" s="341">
        <v>0</v>
      </c>
      <c r="F214" s="341">
        <v>0</v>
      </c>
      <c r="G214" s="341">
        <v>0</v>
      </c>
      <c r="H214" s="341">
        <v>0</v>
      </c>
      <c r="I214" s="341">
        <v>0</v>
      </c>
      <c r="J214" s="341">
        <v>0</v>
      </c>
      <c r="K214" s="341">
        <v>0</v>
      </c>
      <c r="L214" s="342">
        <v>0</v>
      </c>
      <c r="M214" s="341">
        <v>0</v>
      </c>
    </row>
    <row r="215" spans="1:13" hidden="1" x14ac:dyDescent="0.25">
      <c r="A215" s="336" t="s">
        <v>54</v>
      </c>
      <c r="B215" s="341">
        <v>0</v>
      </c>
      <c r="C215" s="341">
        <v>0</v>
      </c>
      <c r="D215" s="341">
        <v>0</v>
      </c>
      <c r="E215" s="341">
        <v>0</v>
      </c>
      <c r="F215" s="341">
        <v>0</v>
      </c>
      <c r="G215" s="341">
        <v>0</v>
      </c>
      <c r="H215" s="341">
        <v>0</v>
      </c>
      <c r="I215" s="341">
        <v>0</v>
      </c>
      <c r="J215" s="341">
        <v>0</v>
      </c>
      <c r="K215" s="341">
        <v>0</v>
      </c>
      <c r="L215" s="342">
        <v>0</v>
      </c>
      <c r="M215" s="341">
        <v>0</v>
      </c>
    </row>
    <row r="216" spans="1:13" hidden="1" x14ac:dyDescent="0.25">
      <c r="A216" s="336" t="s">
        <v>43</v>
      </c>
      <c r="B216" s="341">
        <v>0</v>
      </c>
      <c r="C216" s="341">
        <v>0</v>
      </c>
      <c r="D216" s="341">
        <v>0</v>
      </c>
      <c r="E216" s="341">
        <v>0</v>
      </c>
      <c r="F216" s="341">
        <v>0</v>
      </c>
      <c r="G216" s="341">
        <v>0</v>
      </c>
      <c r="H216" s="341">
        <v>0</v>
      </c>
      <c r="I216" s="341">
        <v>0</v>
      </c>
      <c r="J216" s="341">
        <v>0</v>
      </c>
      <c r="K216" s="341">
        <v>0</v>
      </c>
      <c r="L216" s="342">
        <v>0</v>
      </c>
      <c r="M216" s="341">
        <v>0</v>
      </c>
    </row>
    <row r="217" spans="1:13" hidden="1" x14ac:dyDescent="0.25">
      <c r="A217" s="336" t="s">
        <v>53</v>
      </c>
      <c r="B217" s="341">
        <v>0</v>
      </c>
      <c r="C217" s="341">
        <v>0</v>
      </c>
      <c r="D217" s="341">
        <v>0</v>
      </c>
      <c r="E217" s="341">
        <v>0</v>
      </c>
      <c r="F217" s="341">
        <v>0</v>
      </c>
      <c r="G217" s="341">
        <v>0</v>
      </c>
      <c r="H217" s="341">
        <v>0</v>
      </c>
      <c r="I217" s="341">
        <v>0</v>
      </c>
      <c r="J217" s="341">
        <v>0</v>
      </c>
      <c r="K217" s="341">
        <v>0</v>
      </c>
      <c r="L217" s="342">
        <v>0</v>
      </c>
      <c r="M217" s="341">
        <v>0</v>
      </c>
    </row>
    <row r="218" spans="1:13" hidden="1" x14ac:dyDescent="0.25">
      <c r="A218" s="336" t="s">
        <v>52</v>
      </c>
      <c r="B218" s="341">
        <v>0</v>
      </c>
      <c r="C218" s="341">
        <v>0</v>
      </c>
      <c r="D218" s="341">
        <v>0</v>
      </c>
      <c r="E218" s="341">
        <v>0</v>
      </c>
      <c r="F218" s="341">
        <v>0</v>
      </c>
      <c r="G218" s="341">
        <v>0</v>
      </c>
      <c r="H218" s="341">
        <v>0</v>
      </c>
      <c r="I218" s="341">
        <v>0</v>
      </c>
      <c r="J218" s="341">
        <v>0</v>
      </c>
      <c r="K218" s="341">
        <v>0</v>
      </c>
      <c r="L218" s="342">
        <v>0</v>
      </c>
      <c r="M218" s="341">
        <v>0</v>
      </c>
    </row>
    <row r="219" spans="1:13" hidden="1" x14ac:dyDescent="0.25">
      <c r="A219" s="336" t="s">
        <v>51</v>
      </c>
      <c r="B219" s="341">
        <v>0</v>
      </c>
      <c r="C219" s="341">
        <v>0</v>
      </c>
      <c r="D219" s="341">
        <v>0</v>
      </c>
      <c r="E219" s="341">
        <v>0</v>
      </c>
      <c r="F219" s="341">
        <v>0</v>
      </c>
      <c r="G219" s="341">
        <v>0</v>
      </c>
      <c r="H219" s="341">
        <v>0</v>
      </c>
      <c r="I219" s="341">
        <v>0</v>
      </c>
      <c r="J219" s="341">
        <v>0</v>
      </c>
      <c r="K219" s="341">
        <v>0</v>
      </c>
      <c r="L219" s="342">
        <v>0</v>
      </c>
      <c r="M219" s="343">
        <v>0</v>
      </c>
    </row>
    <row r="220" spans="1:13" hidden="1" x14ac:dyDescent="0.25">
      <c r="A220" s="336" t="s">
        <v>50</v>
      </c>
      <c r="B220" s="341">
        <v>0</v>
      </c>
      <c r="C220" s="341">
        <v>0</v>
      </c>
      <c r="D220" s="341">
        <v>0</v>
      </c>
      <c r="E220" s="341">
        <v>0</v>
      </c>
      <c r="F220" s="341">
        <v>0</v>
      </c>
      <c r="G220" s="341">
        <v>0</v>
      </c>
      <c r="H220" s="341">
        <v>0</v>
      </c>
      <c r="I220" s="341">
        <v>0</v>
      </c>
      <c r="J220" s="341">
        <v>0</v>
      </c>
      <c r="K220" s="341">
        <v>0</v>
      </c>
      <c r="L220" s="342">
        <v>0</v>
      </c>
      <c r="M220" s="341">
        <v>0</v>
      </c>
    </row>
    <row r="221" spans="1:13" hidden="1" x14ac:dyDescent="0.25">
      <c r="A221" s="336" t="s">
        <v>49</v>
      </c>
      <c r="B221" s="341">
        <v>0</v>
      </c>
      <c r="C221" s="341">
        <v>0</v>
      </c>
      <c r="D221" s="341">
        <v>0</v>
      </c>
      <c r="E221" s="341">
        <v>0</v>
      </c>
      <c r="F221" s="341">
        <v>0</v>
      </c>
      <c r="G221" s="341">
        <v>0</v>
      </c>
      <c r="H221" s="341">
        <v>0</v>
      </c>
      <c r="I221" s="341">
        <v>0</v>
      </c>
      <c r="J221" s="341">
        <v>0</v>
      </c>
      <c r="K221" s="341">
        <v>0</v>
      </c>
      <c r="L221" s="342">
        <v>0</v>
      </c>
      <c r="M221" s="341">
        <v>0</v>
      </c>
    </row>
    <row r="222" spans="1:13" ht="15.75" hidden="1" thickBot="1" x14ac:dyDescent="0.3">
      <c r="A222" s="349" t="s">
        <v>48</v>
      </c>
      <c r="B222" s="341">
        <v>0</v>
      </c>
      <c r="C222" s="341">
        <v>0</v>
      </c>
      <c r="D222" s="341">
        <v>0</v>
      </c>
      <c r="E222" s="341">
        <v>0</v>
      </c>
      <c r="F222" s="341">
        <v>0</v>
      </c>
      <c r="G222" s="341">
        <v>0</v>
      </c>
      <c r="H222" s="341">
        <v>0</v>
      </c>
      <c r="I222" s="341">
        <v>0</v>
      </c>
      <c r="J222" s="341">
        <v>0</v>
      </c>
      <c r="K222" s="341">
        <v>0</v>
      </c>
      <c r="L222" s="346">
        <v>0</v>
      </c>
      <c r="M222" s="345">
        <v>0</v>
      </c>
    </row>
    <row r="223" spans="1:13" ht="16.5" hidden="1" thickTop="1" thickBot="1" x14ac:dyDescent="0.3">
      <c r="A223" s="372" t="s">
        <v>76</v>
      </c>
      <c r="B223" s="363">
        <f>SUM(B214:B222)</f>
        <v>0</v>
      </c>
      <c r="C223" s="363">
        <f t="shared" ref="C223:M223" si="39">SUM(C214:C222)</f>
        <v>0</v>
      </c>
      <c r="D223" s="363">
        <f t="shared" si="39"/>
        <v>0</v>
      </c>
      <c r="E223" s="363">
        <f t="shared" si="39"/>
        <v>0</v>
      </c>
      <c r="F223" s="363">
        <f t="shared" si="39"/>
        <v>0</v>
      </c>
      <c r="G223" s="363">
        <f t="shared" si="39"/>
        <v>0</v>
      </c>
      <c r="H223" s="363">
        <f t="shared" si="39"/>
        <v>0</v>
      </c>
      <c r="I223" s="363">
        <f t="shared" si="39"/>
        <v>0</v>
      </c>
      <c r="J223" s="363">
        <f t="shared" si="39"/>
        <v>0</v>
      </c>
      <c r="K223" s="363">
        <f t="shared" si="39"/>
        <v>0</v>
      </c>
      <c r="L223" s="363">
        <f t="shared" si="39"/>
        <v>0</v>
      </c>
      <c r="M223" s="364">
        <f t="shared" si="39"/>
        <v>0</v>
      </c>
    </row>
  </sheetData>
  <sortState ref="A167:C175">
    <sortCondition ref="A167:A175"/>
  </sortState>
  <mergeCells count="116">
    <mergeCell ref="A210:M210"/>
    <mergeCell ref="A211:M211"/>
    <mergeCell ref="B212:C212"/>
    <mergeCell ref="D212:E212"/>
    <mergeCell ref="F212:G212"/>
    <mergeCell ref="H212:I212"/>
    <mergeCell ref="J212:K212"/>
    <mergeCell ref="L212:M212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H55:I55"/>
    <mergeCell ref="J55:K55"/>
    <mergeCell ref="A39:M39"/>
    <mergeCell ref="A40:M40"/>
    <mergeCell ref="L41:M41"/>
    <mergeCell ref="A53:M53"/>
    <mergeCell ref="A54:M54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9/11/2020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50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hidden="1" customWidth="1"/>
    <col min="11" max="11" width="10.140625" style="116" hidden="1" customWidth="1"/>
    <col min="12" max="12" width="7.42578125" style="116" hidden="1" customWidth="1"/>
    <col min="13" max="13" width="9.28515625" style="116" hidden="1" customWidth="1"/>
    <col min="14" max="15" width="10.140625" style="116" hidden="1" customWidth="1"/>
    <col min="16" max="16" width="6.42578125" style="116" hidden="1" customWidth="1"/>
    <col min="17" max="17" width="9.5703125" style="116" hidden="1" customWidth="1"/>
    <col min="18" max="19" width="10.140625" style="116" hidden="1" customWidth="1"/>
    <col min="20" max="20" width="7.42578125" style="116" hidden="1" customWidth="1"/>
    <col min="21" max="21" width="9.7109375" style="116" hidden="1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7" t="s">
        <v>9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</row>
    <row r="2" spans="1:22" ht="15.75" customHeight="1" x14ac:dyDescent="0.2">
      <c r="A2" s="387" t="s">
        <v>26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</row>
    <row r="3" spans="1:22" ht="15.75" x14ac:dyDescent="0.2">
      <c r="A3" s="402" t="str">
        <f>Summary!A3</f>
        <v>Winter 2021</v>
      </c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02"/>
      <c r="U3" s="402"/>
    </row>
    <row r="4" spans="1:22" ht="15.75" customHeight="1" x14ac:dyDescent="0.2">
      <c r="A4" s="402" t="str">
        <f>Summary!A4</f>
        <v>as of Friday, September 11, 2020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</row>
    <row r="5" spans="1:22" ht="16.5" thickBot="1" x14ac:dyDescent="0.25">
      <c r="A5" s="403"/>
      <c r="B5" s="403"/>
      <c r="C5" s="403"/>
      <c r="D5" s="403"/>
      <c r="E5" s="403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4" t="s">
        <v>34</v>
      </c>
      <c r="C6" s="405"/>
      <c r="D6" s="405"/>
      <c r="E6" s="406"/>
      <c r="F6" s="407" t="s">
        <v>36</v>
      </c>
      <c r="G6" s="408"/>
      <c r="H6" s="408"/>
      <c r="I6" s="409"/>
      <c r="J6" s="410" t="s">
        <v>28</v>
      </c>
      <c r="K6" s="411"/>
      <c r="L6" s="411"/>
      <c r="M6" s="412"/>
      <c r="N6" s="399" t="s">
        <v>27</v>
      </c>
      <c r="O6" s="400"/>
      <c r="P6" s="400"/>
      <c r="Q6" s="401"/>
      <c r="R6" s="388" t="s">
        <v>11</v>
      </c>
      <c r="S6" s="389"/>
      <c r="T6" s="389"/>
      <c r="U6" s="390"/>
    </row>
    <row r="7" spans="1:22" ht="30" x14ac:dyDescent="0.2">
      <c r="A7" s="90"/>
      <c r="B7" s="209" t="str">
        <f>Summary!B6</f>
        <v>Winter 2021</v>
      </c>
      <c r="C7" s="209" t="str">
        <f>Summary!C6</f>
        <v>Winter 2020</v>
      </c>
      <c r="D7" s="379" t="s">
        <v>24</v>
      </c>
      <c r="E7" s="381" t="s">
        <v>25</v>
      </c>
      <c r="F7" s="43" t="str">
        <f>B7</f>
        <v>Winter 2021</v>
      </c>
      <c r="G7" s="45" t="str">
        <f>C7</f>
        <v>Winter 2020</v>
      </c>
      <c r="H7" s="383" t="s">
        <v>24</v>
      </c>
      <c r="I7" s="385" t="s">
        <v>25</v>
      </c>
      <c r="J7" s="47" t="str">
        <f>B7</f>
        <v>Winter 2021</v>
      </c>
      <c r="K7" s="49" t="str">
        <f>G7</f>
        <v>Winter 2020</v>
      </c>
      <c r="L7" s="395" t="s">
        <v>24</v>
      </c>
      <c r="M7" s="397" t="s">
        <v>25</v>
      </c>
      <c r="N7" s="51" t="str">
        <f>B7</f>
        <v>Winter 2021</v>
      </c>
      <c r="O7" s="53" t="str">
        <f>B7</f>
        <v>Winter 2021</v>
      </c>
      <c r="P7" s="413" t="s">
        <v>24</v>
      </c>
      <c r="Q7" s="415" t="s">
        <v>25</v>
      </c>
      <c r="R7" s="131" t="str">
        <f>B7</f>
        <v>Winter 2021</v>
      </c>
      <c r="S7" s="132" t="str">
        <f>C7</f>
        <v>Winter 2020</v>
      </c>
      <c r="T7" s="391" t="s">
        <v>24</v>
      </c>
      <c r="U7" s="393" t="s">
        <v>25</v>
      </c>
    </row>
    <row r="8" spans="1:22" ht="30.75" thickBot="1" x14ac:dyDescent="0.25">
      <c r="A8" s="328"/>
      <c r="B8" s="42" t="str">
        <f>Summary!B7</f>
        <v>as of 9/11/20</v>
      </c>
      <c r="C8" s="42" t="str">
        <f>Summary!C7</f>
        <v>as of 9/11/19</v>
      </c>
      <c r="D8" s="380"/>
      <c r="E8" s="382"/>
      <c r="F8" s="44" t="str">
        <f>B8</f>
        <v>as of 9/11/20</v>
      </c>
      <c r="G8" s="46" t="str">
        <f>C8</f>
        <v>as of 9/11/19</v>
      </c>
      <c r="H8" s="384"/>
      <c r="I8" s="386"/>
      <c r="J8" s="48" t="str">
        <f>F8</f>
        <v>as of 9/11/20</v>
      </c>
      <c r="K8" s="50" t="str">
        <f>G8</f>
        <v>as of 9/11/19</v>
      </c>
      <c r="L8" s="396"/>
      <c r="M8" s="398"/>
      <c r="N8" s="52" t="str">
        <f>J8</f>
        <v>as of 9/11/20</v>
      </c>
      <c r="O8" s="54" t="str">
        <f>K8</f>
        <v>as of 9/11/19</v>
      </c>
      <c r="P8" s="414"/>
      <c r="Q8" s="416"/>
      <c r="R8" s="133" t="str">
        <f>N8</f>
        <v>as of 9/11/20</v>
      </c>
      <c r="S8" s="134" t="str">
        <f>O8</f>
        <v>as of 9/11/19</v>
      </c>
      <c r="T8" s="392"/>
      <c r="U8" s="394"/>
    </row>
    <row r="9" spans="1:22" s="80" customFormat="1" ht="15.75" thickBot="1" x14ac:dyDescent="0.25">
      <c r="A9" s="213" t="s">
        <v>29</v>
      </c>
      <c r="B9" s="55">
        <f>B26+B74+B42+B10+B58+B83+B99</f>
        <v>1091</v>
      </c>
      <c r="C9" s="55">
        <f>C26+C74+C42+C10+C58+C83+C99</f>
        <v>960</v>
      </c>
      <c r="D9" s="55">
        <f t="shared" ref="D9" si="0">IF(ISERROR(B9-C9),"n/a",B9-C9)</f>
        <v>131</v>
      </c>
      <c r="E9" s="56">
        <f t="shared" ref="E9" si="1">IF(ISERROR(D9/C9),"n/a",(D9/C9))</f>
        <v>0.13645833333333332</v>
      </c>
      <c r="F9" s="59">
        <f>F26+F74+F42+F10+F58+F83+F99</f>
        <v>265</v>
      </c>
      <c r="G9" s="59">
        <f>G26+G74+G42+G10+G58+G83+G99</f>
        <v>1</v>
      </c>
      <c r="H9" s="373">
        <f>IF(ISERROR(F9-G9),"n/a",F9-G9)</f>
        <v>264</v>
      </c>
      <c r="I9" s="60">
        <f t="shared" ref="I9" si="2">IF(ISERROR(H9/G9),"n/a",(H9/G9))</f>
        <v>264</v>
      </c>
      <c r="J9" s="57">
        <f>J26+J74+J42+J10+J58+J83+J99</f>
        <v>0</v>
      </c>
      <c r="K9" s="57">
        <f>K26+K74+K42+K10+K58+K83+K99</f>
        <v>0</v>
      </c>
      <c r="L9" s="58">
        <f t="shared" ref="L9" si="3">IF(ISERROR(J9-K9),"n/a",J9-K9)</f>
        <v>0</v>
      </c>
      <c r="M9" s="61" t="str">
        <f t="shared" ref="M9" si="4">IF(ISERROR(L9/K9),"n/a",(L9/K9))</f>
        <v>n/a</v>
      </c>
      <c r="N9" s="62">
        <f>N26+N74+N42+N10+N58+N83+N99</f>
        <v>0</v>
      </c>
      <c r="O9" s="62">
        <f>O26+O74+O42+O10+O58+O83+O99</f>
        <v>0</v>
      </c>
      <c r="P9" s="374">
        <f t="shared" ref="P9" si="5">IF(ISERROR(N9-O9),"n/a",N9-O9)</f>
        <v>0</v>
      </c>
      <c r="Q9" s="291" t="str">
        <f t="shared" ref="Q9" si="6">IF(ISERROR(P9/O9),"n/a",(P9/O9))</f>
        <v>n/a</v>
      </c>
      <c r="R9" s="135">
        <f>R26+R74+R42+R10+R58+R83+R99</f>
        <v>0</v>
      </c>
      <c r="S9" s="135">
        <f>S26+S74+S42+S10+S58+S83+S99</f>
        <v>0</v>
      </c>
      <c r="T9" s="375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25">
      <c r="A10" s="329" t="s">
        <v>37</v>
      </c>
      <c r="B10" s="64">
        <f>B11+B18</f>
        <v>227</v>
      </c>
      <c r="C10" s="65">
        <f>C11+C18</f>
        <v>160</v>
      </c>
      <c r="D10" s="66">
        <f t="shared" ref="D10:D25" si="9">IF(ISERROR(B10-C10),"n/a",B10-C10)</f>
        <v>67</v>
      </c>
      <c r="E10" s="67">
        <f t="shared" ref="E10:E25" si="10">IF(ISERROR(D10/C10),"n/a",(D10/C10))</f>
        <v>0.41875000000000001</v>
      </c>
      <c r="F10" s="68">
        <f>F11+F18</f>
        <v>27</v>
      </c>
      <c r="G10" s="69">
        <f>G11+G18</f>
        <v>0</v>
      </c>
      <c r="H10" s="70">
        <f t="shared" ref="H10:H24" si="11">IF(ISERROR(F10-G10),"n/a",F10-G10)</f>
        <v>27</v>
      </c>
      <c r="I10" s="71" t="str">
        <f t="shared" ref="I10:I25" si="12">IF(ISERROR(H10/G10),"n/a",(H10/G10))</f>
        <v>n/a</v>
      </c>
      <c r="J10" s="72">
        <f>J11+J18</f>
        <v>0</v>
      </c>
      <c r="K10" s="73">
        <f>K11+K18</f>
        <v>0</v>
      </c>
      <c r="L10" s="74">
        <f t="shared" ref="L10:L24" si="13">IF(ISERROR(J10-K10),"n/a",J10-K10)</f>
        <v>0</v>
      </c>
      <c r="M10" s="75" t="str">
        <f t="shared" ref="M10:M25" si="14">IF(ISERROR(L10/K10),"n/a",(L10/K10))</f>
        <v>n/a</v>
      </c>
      <c r="N10" s="76">
        <f>N11+N18</f>
        <v>0</v>
      </c>
      <c r="O10" s="77">
        <f>O11+O18</f>
        <v>0</v>
      </c>
      <c r="P10" s="78">
        <f t="shared" ref="P10:P25" si="15">IF(ISERROR(N10-O10),"n/a",N10-O10)</f>
        <v>0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25">
      <c r="A11" s="79" t="s">
        <v>7</v>
      </c>
      <c r="B11" s="64">
        <f>B12+B16+B14</f>
        <v>6</v>
      </c>
      <c r="C11" s="65">
        <f>C12+C14+C16</f>
        <v>0</v>
      </c>
      <c r="D11" s="66">
        <f t="shared" si="9"/>
        <v>6</v>
      </c>
      <c r="E11" s="67" t="str">
        <f t="shared" si="10"/>
        <v>n/a</v>
      </c>
      <c r="F11" s="68">
        <f>F12+F16+F14</f>
        <v>0</v>
      </c>
      <c r="G11" s="69">
        <f>G12+G16+G14</f>
        <v>0</v>
      </c>
      <c r="H11" s="70">
        <f t="shared" si="11"/>
        <v>0</v>
      </c>
      <c r="I11" s="71" t="str">
        <f t="shared" si="12"/>
        <v>n/a</v>
      </c>
      <c r="J11" s="72">
        <f>J12+J16+J14</f>
        <v>0</v>
      </c>
      <c r="K11" s="73">
        <f>K12+K16+K14</f>
        <v>0</v>
      </c>
      <c r="L11" s="74">
        <f t="shared" si="13"/>
        <v>0</v>
      </c>
      <c r="M11" s="75" t="str">
        <f t="shared" si="14"/>
        <v>n/a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">
      <c r="A12" s="192" t="s">
        <v>31</v>
      </c>
      <c r="B12" s="106">
        <f>B13</f>
        <v>0</v>
      </c>
      <c r="C12" s="107">
        <f>C13</f>
        <v>0</v>
      </c>
      <c r="D12" s="108">
        <f t="shared" ref="D12:D15" si="19">IF(ISERROR(B12-C12),"n/a",B12-C12)</f>
        <v>0</v>
      </c>
      <c r="E12" s="109" t="str">
        <f t="shared" ref="E12:E15" si="20">IF(ISERROR(D12/C12),"n/a",(D12/C12))</f>
        <v>n/a</v>
      </c>
      <c r="F12" s="194">
        <f>F13</f>
        <v>0</v>
      </c>
      <c r="G12" s="195">
        <f>G13</f>
        <v>0</v>
      </c>
      <c r="H12" s="110">
        <f t="shared" ref="H12:H15" si="21">IF(ISERROR(F12-G12),"n/a",F12-G12)</f>
        <v>0</v>
      </c>
      <c r="I12" s="111" t="str">
        <f t="shared" ref="I12:I15" si="22">IF(ISERROR(H12/G12),"n/a",(H12/G12))</f>
        <v>n/a</v>
      </c>
      <c r="J12" s="196">
        <f>J13</f>
        <v>0</v>
      </c>
      <c r="K12" s="197">
        <f>K13</f>
        <v>0</v>
      </c>
      <c r="L12" s="112">
        <f t="shared" ref="L12:L15" si="23">IF(ISERROR(J12-K12),"n/a",J12-K12)</f>
        <v>0</v>
      </c>
      <c r="M12" s="113" t="str">
        <f t="shared" ref="M12:M15" si="24">IF(ISERROR(L12/K12),"n/a",(L12/K12))</f>
        <v>n/a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20</v>
      </c>
      <c r="B13" s="311">
        <v>0</v>
      </c>
      <c r="C13" s="312">
        <v>0</v>
      </c>
      <c r="D13" s="120">
        <f t="shared" si="19"/>
        <v>0</v>
      </c>
      <c r="E13" s="321" t="str">
        <f t="shared" si="20"/>
        <v>n/a</v>
      </c>
      <c r="F13" s="313">
        <v>0</v>
      </c>
      <c r="G13" s="314">
        <v>0</v>
      </c>
      <c r="H13" s="124">
        <f t="shared" si="21"/>
        <v>0</v>
      </c>
      <c r="I13" s="125" t="str">
        <f t="shared" si="22"/>
        <v>n/a</v>
      </c>
      <c r="J13" s="315">
        <v>0</v>
      </c>
      <c r="K13" s="316">
        <v>0</v>
      </c>
      <c r="L13" s="128">
        <f t="shared" si="23"/>
        <v>0</v>
      </c>
      <c r="M13" s="129" t="str">
        <f t="shared" si="24"/>
        <v>n/a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">
      <c r="A14" s="193" t="s">
        <v>30</v>
      </c>
      <c r="B14" s="106">
        <f>B15</f>
        <v>6</v>
      </c>
      <c r="C14" s="107">
        <f>C15</f>
        <v>0</v>
      </c>
      <c r="D14" s="108">
        <f t="shared" si="19"/>
        <v>6</v>
      </c>
      <c r="E14" s="109" t="str">
        <f t="shared" si="20"/>
        <v>n/a</v>
      </c>
      <c r="F14" s="194">
        <f>F15</f>
        <v>0</v>
      </c>
      <c r="G14" s="195">
        <f>G15</f>
        <v>0</v>
      </c>
      <c r="H14" s="110">
        <f t="shared" si="21"/>
        <v>0</v>
      </c>
      <c r="I14" s="111" t="str">
        <f t="shared" si="22"/>
        <v>n/a</v>
      </c>
      <c r="J14" s="196">
        <f>J15</f>
        <v>0</v>
      </c>
      <c r="K14" s="197">
        <f>K15</f>
        <v>0</v>
      </c>
      <c r="L14" s="112">
        <f t="shared" si="23"/>
        <v>0</v>
      </c>
      <c r="M14" s="113" t="str">
        <f t="shared" si="24"/>
        <v>n/a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">
      <c r="A15" s="41" t="s">
        <v>20</v>
      </c>
      <c r="B15" s="118">
        <v>6</v>
      </c>
      <c r="C15" s="119">
        <v>0</v>
      </c>
      <c r="D15" s="120">
        <f t="shared" si="19"/>
        <v>6</v>
      </c>
      <c r="E15" s="121" t="str">
        <f t="shared" si="20"/>
        <v>n/a</v>
      </c>
      <c r="F15" s="122">
        <v>0</v>
      </c>
      <c r="G15" s="123">
        <v>0</v>
      </c>
      <c r="H15" s="124">
        <f t="shared" si="21"/>
        <v>0</v>
      </c>
      <c r="I15" s="125" t="str">
        <f t="shared" si="22"/>
        <v>n/a</v>
      </c>
      <c r="J15" s="126">
        <v>0</v>
      </c>
      <c r="K15" s="127">
        <v>0</v>
      </c>
      <c r="L15" s="128">
        <f t="shared" si="23"/>
        <v>0</v>
      </c>
      <c r="M15" s="129" t="str">
        <f t="shared" si="24"/>
        <v>n/a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">
      <c r="A16" s="193" t="s">
        <v>33</v>
      </c>
      <c r="B16" s="106">
        <f>B17</f>
        <v>0</v>
      </c>
      <c r="C16" s="107">
        <f>C17</f>
        <v>0</v>
      </c>
      <c r="D16" s="108">
        <f t="shared" si="9"/>
        <v>0</v>
      </c>
      <c r="E16" s="109" t="str">
        <f t="shared" si="10"/>
        <v>n/a</v>
      </c>
      <c r="F16" s="194">
        <f>F17</f>
        <v>0</v>
      </c>
      <c r="G16" s="195">
        <f>G17</f>
        <v>0</v>
      </c>
      <c r="H16" s="110">
        <f t="shared" si="11"/>
        <v>0</v>
      </c>
      <c r="I16" s="111" t="str">
        <f t="shared" si="12"/>
        <v>n/a</v>
      </c>
      <c r="J16" s="196">
        <f>J17</f>
        <v>0</v>
      </c>
      <c r="K16" s="197">
        <f>K17</f>
        <v>0</v>
      </c>
      <c r="L16" s="112">
        <f t="shared" si="13"/>
        <v>0</v>
      </c>
      <c r="M16" s="113" t="str">
        <f t="shared" si="14"/>
        <v>n/a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20</v>
      </c>
      <c r="B17" s="118">
        <v>0</v>
      </c>
      <c r="C17" s="119">
        <v>0</v>
      </c>
      <c r="D17" s="120">
        <f t="shared" si="9"/>
        <v>0</v>
      </c>
      <c r="E17" s="121" t="str">
        <f t="shared" si="10"/>
        <v>n/a</v>
      </c>
      <c r="F17" s="122">
        <v>0</v>
      </c>
      <c r="G17" s="123">
        <v>0</v>
      </c>
      <c r="H17" s="124">
        <f t="shared" si="11"/>
        <v>0</v>
      </c>
      <c r="I17" s="125" t="str">
        <f t="shared" si="12"/>
        <v>n/a</v>
      </c>
      <c r="J17" s="126">
        <v>0</v>
      </c>
      <c r="K17" s="127">
        <v>0</v>
      </c>
      <c r="L17" s="128">
        <f t="shared" si="13"/>
        <v>0</v>
      </c>
      <c r="M17" s="129" t="str">
        <f t="shared" si="14"/>
        <v>n/a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221</v>
      </c>
      <c r="C18" s="65">
        <f>C19+C22+C24</f>
        <v>160</v>
      </c>
      <c r="D18" s="66">
        <f t="shared" si="9"/>
        <v>61</v>
      </c>
      <c r="E18" s="67">
        <f t="shared" si="10"/>
        <v>0.38124999999999998</v>
      </c>
      <c r="F18" s="68">
        <f>F19+F24+F22</f>
        <v>27</v>
      </c>
      <c r="G18" s="69">
        <f>G19+G24+G22</f>
        <v>0</v>
      </c>
      <c r="H18" s="70">
        <f t="shared" si="11"/>
        <v>27</v>
      </c>
      <c r="I18" s="71" t="str">
        <f t="shared" si="12"/>
        <v>n/a</v>
      </c>
      <c r="J18" s="72">
        <f>J19+J24+J22</f>
        <v>0</v>
      </c>
      <c r="K18" s="73">
        <f>K19+K24+K22</f>
        <v>0</v>
      </c>
      <c r="L18" s="74">
        <f t="shared" si="13"/>
        <v>0</v>
      </c>
      <c r="M18" s="75" t="str">
        <f t="shared" si="14"/>
        <v>n/a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">
      <c r="A19" s="192" t="s">
        <v>31</v>
      </c>
      <c r="B19" s="257">
        <f>SUM(B20:B21)</f>
        <v>198</v>
      </c>
      <c r="C19" s="258">
        <f>SUM(C20:C21)</f>
        <v>140</v>
      </c>
      <c r="D19" s="247">
        <f t="shared" si="9"/>
        <v>58</v>
      </c>
      <c r="E19" s="248">
        <f t="shared" si="10"/>
        <v>0.41428571428571431</v>
      </c>
      <c r="F19" s="259">
        <f>SUM(F20:F21)</f>
        <v>21</v>
      </c>
      <c r="G19" s="260">
        <f>SUM(G20:G21)</f>
        <v>0</v>
      </c>
      <c r="H19" s="261">
        <f t="shared" si="11"/>
        <v>21</v>
      </c>
      <c r="I19" s="262" t="str">
        <f t="shared" si="12"/>
        <v>n/a</v>
      </c>
      <c r="J19" s="263">
        <f>SUM(J20:J21)</f>
        <v>0</v>
      </c>
      <c r="K19" s="264">
        <f>SUM(K20:K21)</f>
        <v>0</v>
      </c>
      <c r="L19" s="265">
        <f t="shared" si="13"/>
        <v>0</v>
      </c>
      <c r="M19" s="266" t="str">
        <f t="shared" si="14"/>
        <v>n/a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">
      <c r="A20" s="41" t="s">
        <v>20</v>
      </c>
      <c r="B20" s="118">
        <v>198</v>
      </c>
      <c r="C20" s="119">
        <v>140</v>
      </c>
      <c r="D20" s="202">
        <f t="shared" si="9"/>
        <v>58</v>
      </c>
      <c r="E20" s="267">
        <f t="shared" si="10"/>
        <v>0.41428571428571431</v>
      </c>
      <c r="F20" s="122">
        <v>21</v>
      </c>
      <c r="G20" s="123">
        <v>0</v>
      </c>
      <c r="H20" s="124">
        <f>IF(ISERROR(F20-G20),"n/a",F20-G20)</f>
        <v>21</v>
      </c>
      <c r="I20" s="125" t="str">
        <f>IF(ISERROR(H20/G20),"n/a",(H20/G20))</f>
        <v>n/a</v>
      </c>
      <c r="J20" s="126">
        <v>0</v>
      </c>
      <c r="K20" s="127">
        <v>0</v>
      </c>
      <c r="L20" s="128">
        <f>IF(ISERROR(J20-K20),"n/a",J20-K20)</f>
        <v>0</v>
      </c>
      <c r="M20" s="129" t="str">
        <f>IF(ISERROR(L20/K20),"n/a",(L20/K20))</f>
        <v>n/a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">
      <c r="A21" s="41" t="s">
        <v>23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18</v>
      </c>
      <c r="C22" s="107">
        <f>C23</f>
        <v>19</v>
      </c>
      <c r="D22" s="108">
        <f>IF(ISERROR(B22-C22),"n/a",B22-C22)</f>
        <v>-1</v>
      </c>
      <c r="E22" s="109">
        <f>IF(ISERROR(D22/C22),"n/a",(D22/C22))</f>
        <v>-5.2631578947368418E-2</v>
      </c>
      <c r="F22" s="194">
        <f>F23</f>
        <v>6</v>
      </c>
      <c r="G22" s="195">
        <f>G23</f>
        <v>0</v>
      </c>
      <c r="H22" s="110">
        <f>IF(ISERROR(F22-G22),"n/a",F22-G22)</f>
        <v>6</v>
      </c>
      <c r="I22" s="111" t="str">
        <f>IF(ISERROR(H22/G22),"n/a",(H22/G22))</f>
        <v>n/a</v>
      </c>
      <c r="J22" s="196">
        <f>J23</f>
        <v>0</v>
      </c>
      <c r="K22" s="197">
        <f>K23</f>
        <v>0</v>
      </c>
      <c r="L22" s="112">
        <f>IF(ISERROR(J22-K22),"n/a",J22-K22)</f>
        <v>0</v>
      </c>
      <c r="M22" s="113" t="str">
        <f>IF(ISERROR(L22/K22),"n/a",(L22/K22))</f>
        <v>n/a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">
      <c r="A23" s="41" t="s">
        <v>20</v>
      </c>
      <c r="B23" s="118">
        <v>18</v>
      </c>
      <c r="C23" s="119">
        <v>19</v>
      </c>
      <c r="D23" s="108">
        <f>IF(ISERROR(B23-C23),"n/a",B23-C23)</f>
        <v>-1</v>
      </c>
      <c r="E23" s="121">
        <f>IF(ISERROR(D23/C23),"n/a",(D23/C23))</f>
        <v>-5.2631578947368418E-2</v>
      </c>
      <c r="F23" s="122">
        <v>6</v>
      </c>
      <c r="G23" s="123">
        <v>0</v>
      </c>
      <c r="H23" s="124">
        <f>IF(ISERROR(F23-G23),"n/a",F23-G23)</f>
        <v>6</v>
      </c>
      <c r="I23" s="125" t="str">
        <f>IF(ISERROR(H23/G23),"n/a",(H23/G23))</f>
        <v>n/a</v>
      </c>
      <c r="J23" s="126">
        <v>0</v>
      </c>
      <c r="K23" s="127">
        <v>0</v>
      </c>
      <c r="L23" s="128">
        <f>IF(ISERROR(J23-K23),"n/a",J23-K23)</f>
        <v>0</v>
      </c>
      <c r="M23" s="129" t="str">
        <f>IF(ISERROR(L23/K23),"n/a",(L23/K23))</f>
        <v>n/a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">
      <c r="A24" s="193" t="s">
        <v>33</v>
      </c>
      <c r="B24" s="106">
        <f>B25</f>
        <v>5</v>
      </c>
      <c r="C24" s="107">
        <f>C25</f>
        <v>1</v>
      </c>
      <c r="D24" s="229">
        <f t="shared" si="9"/>
        <v>4</v>
      </c>
      <c r="E24" s="109">
        <f t="shared" si="10"/>
        <v>4</v>
      </c>
      <c r="F24" s="194">
        <f>F25</f>
        <v>0</v>
      </c>
      <c r="G24" s="195">
        <f>G25</f>
        <v>0</v>
      </c>
      <c r="H24" s="110">
        <f t="shared" si="11"/>
        <v>0</v>
      </c>
      <c r="I24" s="111" t="str">
        <f t="shared" si="12"/>
        <v>n/a</v>
      </c>
      <c r="J24" s="196">
        <f>J25</f>
        <v>0</v>
      </c>
      <c r="K24" s="197">
        <f>K25</f>
        <v>0</v>
      </c>
      <c r="L24" s="112">
        <f t="shared" si="13"/>
        <v>0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5</v>
      </c>
      <c r="C25" s="119">
        <v>1</v>
      </c>
      <c r="D25" s="120">
        <f t="shared" si="9"/>
        <v>4</v>
      </c>
      <c r="E25" s="121">
        <f t="shared" si="10"/>
        <v>4</v>
      </c>
      <c r="F25" s="122">
        <v>0</v>
      </c>
      <c r="G25" s="123">
        <v>0</v>
      </c>
      <c r="H25" s="124">
        <v>0</v>
      </c>
      <c r="I25" s="125" t="str">
        <f t="shared" si="12"/>
        <v>n/a</v>
      </c>
      <c r="J25" s="126">
        <v>0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506</v>
      </c>
      <c r="C26" s="65">
        <f>C27+C34</f>
        <v>472</v>
      </c>
      <c r="D26" s="66">
        <f t="shared" ref="D26:D33" si="33">IF(ISERROR(B26-C26),"n/a",B26-C26)</f>
        <v>34</v>
      </c>
      <c r="E26" s="67">
        <f t="shared" ref="E26:E33" si="34">IF(ISERROR(D26/C26),"n/a",(D26/C26))</f>
        <v>7.2033898305084748E-2</v>
      </c>
      <c r="F26" s="68">
        <f>F27+F34</f>
        <v>151</v>
      </c>
      <c r="G26" s="69">
        <f>G27+G34</f>
        <v>1</v>
      </c>
      <c r="H26" s="70">
        <f t="shared" ref="H26:H33" si="35">IF(ISERROR(F26-G26),"n/a",F26-G26)</f>
        <v>150</v>
      </c>
      <c r="I26" s="71">
        <f t="shared" ref="I26:I33" si="36">IF(ISERROR(H26/G26),"n/a",(H26/G26))</f>
        <v>150</v>
      </c>
      <c r="J26" s="72">
        <f>J27+J34</f>
        <v>0</v>
      </c>
      <c r="K26" s="73">
        <f>K27+K34</f>
        <v>0</v>
      </c>
      <c r="L26" s="74">
        <f t="shared" ref="L26:L33" si="37">IF(ISERROR(J26-K26),"n/a",J26-K26)</f>
        <v>0</v>
      </c>
      <c r="M26" s="75" t="str">
        <f t="shared" ref="M26:M33" si="38">IF(ISERROR(L26/K26),"n/a",(L26/K26))</f>
        <v>n/a</v>
      </c>
      <c r="N26" s="76">
        <f>N27+N34</f>
        <v>0</v>
      </c>
      <c r="O26" s="77">
        <f>O27+O34</f>
        <v>0</v>
      </c>
      <c r="P26" s="78">
        <f t="shared" ref="P26:P33" si="39">IF(ISERROR(N26-O26),"n/a",N26-O26)</f>
        <v>0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24</v>
      </c>
      <c r="C27" s="65">
        <f>C28+C32+C30</f>
        <v>2</v>
      </c>
      <c r="D27" s="66">
        <f t="shared" si="33"/>
        <v>22</v>
      </c>
      <c r="E27" s="67">
        <f t="shared" si="34"/>
        <v>11</v>
      </c>
      <c r="F27" s="68">
        <f>F28+F32+F30</f>
        <v>1</v>
      </c>
      <c r="G27" s="69">
        <f>G28+G32+G30</f>
        <v>1</v>
      </c>
      <c r="H27" s="70">
        <f t="shared" si="35"/>
        <v>0</v>
      </c>
      <c r="I27" s="71">
        <f t="shared" si="36"/>
        <v>0</v>
      </c>
      <c r="J27" s="72">
        <f>J28+J32+J30</f>
        <v>0</v>
      </c>
      <c r="K27" s="73">
        <f>K28+K32+K30</f>
        <v>0</v>
      </c>
      <c r="L27" s="74">
        <f t="shared" si="37"/>
        <v>0</v>
      </c>
      <c r="M27" s="75" t="str">
        <f t="shared" si="38"/>
        <v>n/a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">
      <c r="A28" s="192" t="s">
        <v>31</v>
      </c>
      <c r="B28" s="106">
        <f>B29</f>
        <v>1</v>
      </c>
      <c r="C28" s="107">
        <f>C29</f>
        <v>2</v>
      </c>
      <c r="D28" s="108">
        <f t="shared" ref="D28" si="43">IF(ISERROR(B28-C28),"n/a",B28-C28)</f>
        <v>-1</v>
      </c>
      <c r="E28" s="109">
        <f t="shared" ref="E28" si="44">IF(ISERROR(D28/C28),"n/a",(D28/C28))</f>
        <v>-0.5</v>
      </c>
      <c r="F28" s="194">
        <f>F29</f>
        <v>1</v>
      </c>
      <c r="G28" s="195">
        <f>G29</f>
        <v>1</v>
      </c>
      <c r="H28" s="110">
        <f t="shared" ref="H28" si="45">IF(ISERROR(F28-G28),"n/a",F28-G28)</f>
        <v>0</v>
      </c>
      <c r="I28" s="111">
        <f t="shared" ref="I28" si="46">IF(ISERROR(H28/G28),"n/a",(H28/G28))</f>
        <v>0</v>
      </c>
      <c r="J28" s="196">
        <f>J29</f>
        <v>0</v>
      </c>
      <c r="K28" s="197">
        <f>K29</f>
        <v>0</v>
      </c>
      <c r="L28" s="112">
        <f t="shared" ref="L28" si="47">IF(ISERROR(J28-K28),"n/a",J28-K28)</f>
        <v>0</v>
      </c>
      <c r="M28" s="113" t="str">
        <f t="shared" ref="M28" si="48">IF(ISERROR(L28/K28),"n/a",(L28/K28))</f>
        <v>n/a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">
      <c r="A29" s="41" t="s">
        <v>20</v>
      </c>
      <c r="B29" s="268">
        <v>1</v>
      </c>
      <c r="C29" s="269">
        <v>2</v>
      </c>
      <c r="D29" s="270">
        <f t="shared" ref="D29" si="53">IF(ISERROR(B29-C29),"n/a",B29-C29)</f>
        <v>-1</v>
      </c>
      <c r="E29" s="271">
        <f t="shared" ref="E29" si="54">IF(ISERROR(D29/C29),"n/a",(D29/C29))</f>
        <v>-0.5</v>
      </c>
      <c r="F29" s="272">
        <v>1</v>
      </c>
      <c r="G29" s="273">
        <v>1</v>
      </c>
      <c r="H29" s="274">
        <f t="shared" ref="H29" si="55">IF(ISERROR(F29-G29),"n/a",F29-G29)</f>
        <v>0</v>
      </c>
      <c r="I29" s="275">
        <f t="shared" ref="I29" si="56">IF(ISERROR(H29/G29),"n/a",(H29/G29))</f>
        <v>0</v>
      </c>
      <c r="J29" s="276">
        <v>0</v>
      </c>
      <c r="K29" s="277">
        <v>0</v>
      </c>
      <c r="L29" s="278">
        <f t="shared" ref="L29" si="57">IF(ISERROR(J29-K29),"n/a",J29-K29)</f>
        <v>0</v>
      </c>
      <c r="M29" s="279" t="str">
        <f t="shared" ref="M29" si="58">IF(ISERROR(L29/K29),"n/a",(L29/K29))</f>
        <v>n/a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">
      <c r="A30" s="193" t="s">
        <v>30</v>
      </c>
      <c r="B30" s="106">
        <f>B31</f>
        <v>23</v>
      </c>
      <c r="C30" s="107">
        <f>C31</f>
        <v>0</v>
      </c>
      <c r="D30" s="108">
        <f t="shared" si="33"/>
        <v>23</v>
      </c>
      <c r="E30" s="109" t="str">
        <f t="shared" si="34"/>
        <v>n/a</v>
      </c>
      <c r="F30" s="194">
        <f>F31</f>
        <v>0</v>
      </c>
      <c r="G30" s="195">
        <f>G31</f>
        <v>0</v>
      </c>
      <c r="H30" s="110">
        <f t="shared" si="35"/>
        <v>0</v>
      </c>
      <c r="I30" s="111" t="str">
        <f t="shared" si="36"/>
        <v>n/a</v>
      </c>
      <c r="J30" s="196">
        <f>J31</f>
        <v>0</v>
      </c>
      <c r="K30" s="197">
        <f>K31</f>
        <v>0</v>
      </c>
      <c r="L30" s="112">
        <f t="shared" si="37"/>
        <v>0</v>
      </c>
      <c r="M30" s="113" t="str">
        <f t="shared" si="38"/>
        <v>n/a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">
      <c r="A31" s="41" t="s">
        <v>20</v>
      </c>
      <c r="B31" s="118">
        <v>23</v>
      </c>
      <c r="C31" s="119">
        <v>0</v>
      </c>
      <c r="D31" s="120">
        <f t="shared" si="33"/>
        <v>23</v>
      </c>
      <c r="E31" s="121" t="str">
        <f t="shared" si="34"/>
        <v>n/a</v>
      </c>
      <c r="F31" s="122">
        <v>0</v>
      </c>
      <c r="G31" s="123">
        <v>0</v>
      </c>
      <c r="H31" s="124">
        <f t="shared" si="35"/>
        <v>0</v>
      </c>
      <c r="I31" s="125" t="str">
        <f t="shared" si="36"/>
        <v>n/a</v>
      </c>
      <c r="J31" s="126">
        <v>0</v>
      </c>
      <c r="K31" s="127">
        <v>0</v>
      </c>
      <c r="L31" s="128">
        <f t="shared" si="37"/>
        <v>0</v>
      </c>
      <c r="M31" s="129" t="str">
        <f t="shared" si="38"/>
        <v>n/a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">
      <c r="A32" s="193" t="s">
        <v>33</v>
      </c>
      <c r="B32" s="106">
        <f>B33</f>
        <v>0</v>
      </c>
      <c r="C32" s="107">
        <f>C33</f>
        <v>0</v>
      </c>
      <c r="D32" s="108">
        <f t="shared" si="33"/>
        <v>0</v>
      </c>
      <c r="E32" s="109" t="str">
        <f t="shared" si="34"/>
        <v>n/a</v>
      </c>
      <c r="F32" s="194">
        <f>F33</f>
        <v>0</v>
      </c>
      <c r="G32" s="195">
        <f>G33</f>
        <v>0</v>
      </c>
      <c r="H32" s="110">
        <f t="shared" si="35"/>
        <v>0</v>
      </c>
      <c r="I32" s="111" t="str">
        <f t="shared" si="36"/>
        <v>n/a</v>
      </c>
      <c r="J32" s="196">
        <f>J33</f>
        <v>0</v>
      </c>
      <c r="K32" s="197">
        <f>K33</f>
        <v>0</v>
      </c>
      <c r="L32" s="112">
        <f t="shared" si="37"/>
        <v>0</v>
      </c>
      <c r="M32" s="113" t="str">
        <f t="shared" si="38"/>
        <v>n/a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25">
      <c r="A33" s="41" t="s">
        <v>20</v>
      </c>
      <c r="B33" s="118">
        <v>0</v>
      </c>
      <c r="C33" s="119">
        <v>0</v>
      </c>
      <c r="D33" s="120">
        <f t="shared" si="33"/>
        <v>0</v>
      </c>
      <c r="E33" s="121" t="str">
        <f t="shared" si="34"/>
        <v>n/a</v>
      </c>
      <c r="F33" s="122">
        <v>0</v>
      </c>
      <c r="G33" s="123">
        <v>0</v>
      </c>
      <c r="H33" s="124">
        <f t="shared" si="35"/>
        <v>0</v>
      </c>
      <c r="I33" s="125" t="str">
        <f t="shared" si="36"/>
        <v>n/a</v>
      </c>
      <c r="J33" s="126">
        <v>0</v>
      </c>
      <c r="K33" s="127">
        <v>0</v>
      </c>
      <c r="L33" s="128">
        <f t="shared" si="37"/>
        <v>0</v>
      </c>
      <c r="M33" s="129" t="str">
        <f t="shared" si="38"/>
        <v>n/a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482</v>
      </c>
      <c r="C34" s="65">
        <f>C35+C40+C38</f>
        <v>470</v>
      </c>
      <c r="D34" s="66">
        <f t="shared" ref="D34" si="63">IF(ISERROR(B34-C34),"n/a",B34-C34)</f>
        <v>12</v>
      </c>
      <c r="E34" s="67">
        <f t="shared" ref="E34" si="64">IF(ISERROR(D34/C34),"n/a",(D34/C34))</f>
        <v>2.553191489361702E-2</v>
      </c>
      <c r="F34" s="68">
        <f>F35+F40+F38</f>
        <v>150</v>
      </c>
      <c r="G34" s="69">
        <f>G35+G40+G38</f>
        <v>0</v>
      </c>
      <c r="H34" s="70">
        <f t="shared" ref="H34" si="65">IF(ISERROR(F34-G34),"n/a",F34-G34)</f>
        <v>150</v>
      </c>
      <c r="I34" s="71" t="str">
        <f t="shared" ref="I34" si="66">IF(ISERROR(H34/G34),"n/a",(H34/G34))</f>
        <v>n/a</v>
      </c>
      <c r="J34" s="72">
        <f>J35+J40+J38</f>
        <v>0</v>
      </c>
      <c r="K34" s="73">
        <f>K35+K40+K38</f>
        <v>0</v>
      </c>
      <c r="L34" s="74">
        <f t="shared" ref="L34" si="67">IF(ISERROR(J34-K34),"n/a",J34-K34)</f>
        <v>0</v>
      </c>
      <c r="M34" s="75" t="str">
        <f t="shared" ref="M34" si="68">IF(ISERROR(L34/K34),"n/a",(L34/K34))</f>
        <v>n/a</v>
      </c>
      <c r="N34" s="76">
        <f>N35+N40+N38</f>
        <v>0</v>
      </c>
      <c r="O34" s="77">
        <f>O35+O40+O38</f>
        <v>0</v>
      </c>
      <c r="P34" s="78">
        <f t="shared" ref="P34" si="69">IF(ISERROR(N34-O34),"n/a",N34-O34)</f>
        <v>0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">
      <c r="A35" s="244" t="s">
        <v>31</v>
      </c>
      <c r="B35" s="245">
        <f>SUM(B36:B37)</f>
        <v>453</v>
      </c>
      <c r="C35" s="246">
        <f>SUM(C36:C37)</f>
        <v>440</v>
      </c>
      <c r="D35" s="247">
        <f t="shared" ref="D35:D41" si="73">IF(ISERROR(B35-C35),"n/a",B35-C35)</f>
        <v>13</v>
      </c>
      <c r="E35" s="248">
        <f t="shared" ref="E35:E41" si="74">IF(ISERROR(D35/C35),"n/a",(D35/C35))</f>
        <v>2.9545454545454545E-2</v>
      </c>
      <c r="F35" s="249">
        <f>SUM(F36:F37)</f>
        <v>138</v>
      </c>
      <c r="G35" s="250">
        <f>SUM(G36:G37)</f>
        <v>0</v>
      </c>
      <c r="H35" s="251">
        <f t="shared" ref="H35:H41" si="75">IF(ISERROR(F35-G35),"n/a",F35-G35)</f>
        <v>138</v>
      </c>
      <c r="I35" s="252" t="str">
        <f t="shared" ref="I35:I41" si="76">IF(ISERROR(H35/G35),"n/a",(H35/G35))</f>
        <v>n/a</v>
      </c>
      <c r="J35" s="253">
        <f>SUM(J36:J37)</f>
        <v>0</v>
      </c>
      <c r="K35" s="254">
        <f>SUM(K36:K37)</f>
        <v>0</v>
      </c>
      <c r="L35" s="255">
        <f t="shared" ref="L35:L40" si="77">IF(ISERROR(J35-K35),"n/a",J35-K35)</f>
        <v>0</v>
      </c>
      <c r="M35" s="256" t="str">
        <f t="shared" ref="M35:M41" si="78">IF(ISERROR(L35/K35),"n/a",(L35/K35))</f>
        <v>n/a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">
      <c r="A36" s="41" t="s">
        <v>20</v>
      </c>
      <c r="B36" s="268">
        <v>453</v>
      </c>
      <c r="C36" s="269">
        <v>440</v>
      </c>
      <c r="D36" s="202">
        <f t="shared" si="73"/>
        <v>13</v>
      </c>
      <c r="E36" s="267">
        <f t="shared" si="74"/>
        <v>2.9545454545454545E-2</v>
      </c>
      <c r="F36" s="272">
        <v>138</v>
      </c>
      <c r="G36" s="273">
        <v>0</v>
      </c>
      <c r="H36" s="274">
        <f>IF(ISERROR(F36-G36),"n/a",F36-G36)</f>
        <v>138</v>
      </c>
      <c r="I36" s="275" t="str">
        <f>IF(ISERROR(H36/G36),"n/a",(H36/G36))</f>
        <v>n/a</v>
      </c>
      <c r="J36" s="276">
        <v>0</v>
      </c>
      <c r="K36" s="277">
        <v>0</v>
      </c>
      <c r="L36" s="278">
        <f>IF(ISERROR(J36-K36),"n/a",J36-K36)</f>
        <v>0</v>
      </c>
      <c r="M36" s="279" t="str">
        <f>IF(ISERROR(L36/K36),"n/a",(L36/K36))</f>
        <v>n/a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">
      <c r="A37" s="41" t="s">
        <v>23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23</v>
      </c>
      <c r="C38" s="107">
        <f>C39</f>
        <v>28</v>
      </c>
      <c r="D38" s="108">
        <f>IF(ISERROR(B38-C38),"n/a",B38-C38)</f>
        <v>-5</v>
      </c>
      <c r="E38" s="109">
        <f>IF(ISERROR(D38/C38),"n/a",(D38/C38))</f>
        <v>-0.17857142857142858</v>
      </c>
      <c r="F38" s="194">
        <f>F39</f>
        <v>11</v>
      </c>
      <c r="G38" s="195">
        <f>G39</f>
        <v>0</v>
      </c>
      <c r="H38" s="110">
        <f>IF(ISERROR(F38-G38),"n/a",F38-G38)</f>
        <v>11</v>
      </c>
      <c r="I38" s="111" t="str">
        <f>IF(ISERROR(H38/G38),"n/a",(H38/G38))</f>
        <v>n/a</v>
      </c>
      <c r="J38" s="196">
        <f>J39</f>
        <v>0</v>
      </c>
      <c r="K38" s="197">
        <f>K39</f>
        <v>0</v>
      </c>
      <c r="L38" s="112">
        <f>IF(ISERROR(J38-K38),"n/a",J38-K38)</f>
        <v>0</v>
      </c>
      <c r="M38" s="113" t="str">
        <f>IF(ISERROR(L38/K38),"n/a",(L38/K38))</f>
        <v>n/a</v>
      </c>
      <c r="N38" s="198">
        <f>N39</f>
        <v>0</v>
      </c>
      <c r="O38" s="199">
        <f>O39</f>
        <v>0</v>
      </c>
      <c r="P38" s="114">
        <f>IF(ISERROR(N38-O38),"n/a",N38-O38)</f>
        <v>0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">
      <c r="A39" s="41" t="s">
        <v>20</v>
      </c>
      <c r="B39" s="118">
        <v>23</v>
      </c>
      <c r="C39" s="119">
        <v>28</v>
      </c>
      <c r="D39" s="120">
        <f>IF(ISERROR(B39-C39),"n/a",B39-C39)</f>
        <v>-5</v>
      </c>
      <c r="E39" s="121">
        <f>IF(ISERROR(D39/C39),"n/a",(D39/C39))</f>
        <v>-0.17857142857142858</v>
      </c>
      <c r="F39" s="122">
        <v>11</v>
      </c>
      <c r="G39" s="123">
        <v>0</v>
      </c>
      <c r="H39" s="124">
        <f>IF(ISERROR(F39-G39),"n/a",F39-G39)</f>
        <v>11</v>
      </c>
      <c r="I39" s="125" t="str">
        <f>IF(ISERROR(H39/G39),"n/a",(H39/G39))</f>
        <v>n/a</v>
      </c>
      <c r="J39" s="126">
        <v>0</v>
      </c>
      <c r="K39" s="127">
        <v>0</v>
      </c>
      <c r="L39" s="128">
        <f>IF(ISERROR(J39-K39),"n/a",J39-K39)</f>
        <v>0</v>
      </c>
      <c r="M39" s="129" t="str">
        <f>IF(ISERROR(L39/K39),"n/a",(L39/K39))</f>
        <v>n/a</v>
      </c>
      <c r="N39" s="143">
        <v>0</v>
      </c>
      <c r="O39" s="144">
        <v>0</v>
      </c>
      <c r="P39" s="145">
        <f>IF(ISERROR(N39-O39),"n/a",N39-O39)</f>
        <v>0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">
      <c r="A40" s="193" t="s">
        <v>33</v>
      </c>
      <c r="B40" s="106">
        <f>B41</f>
        <v>6</v>
      </c>
      <c r="C40" s="107">
        <f>C41</f>
        <v>2</v>
      </c>
      <c r="D40" s="108">
        <f t="shared" si="73"/>
        <v>4</v>
      </c>
      <c r="E40" s="109">
        <f t="shared" si="74"/>
        <v>2</v>
      </c>
      <c r="F40" s="194">
        <f>F41</f>
        <v>1</v>
      </c>
      <c r="G40" s="195">
        <f>G41</f>
        <v>0</v>
      </c>
      <c r="H40" s="110">
        <f t="shared" si="75"/>
        <v>1</v>
      </c>
      <c r="I40" s="111" t="str">
        <f t="shared" si="76"/>
        <v>n/a</v>
      </c>
      <c r="J40" s="196">
        <f>J41</f>
        <v>0</v>
      </c>
      <c r="K40" s="197">
        <f>K41</f>
        <v>0</v>
      </c>
      <c r="L40" s="112">
        <f t="shared" si="77"/>
        <v>0</v>
      </c>
      <c r="M40" s="113" t="str">
        <f t="shared" si="78"/>
        <v>n/a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6</v>
      </c>
      <c r="C41" s="119">
        <v>2</v>
      </c>
      <c r="D41" s="120">
        <f t="shared" si="73"/>
        <v>4</v>
      </c>
      <c r="E41" s="121">
        <f t="shared" si="74"/>
        <v>2</v>
      </c>
      <c r="F41" s="122">
        <v>1</v>
      </c>
      <c r="G41" s="123">
        <v>0</v>
      </c>
      <c r="H41" s="124">
        <f t="shared" si="75"/>
        <v>1</v>
      </c>
      <c r="I41" s="125" t="str">
        <f t="shared" si="76"/>
        <v>n/a</v>
      </c>
      <c r="J41" s="126">
        <v>0</v>
      </c>
      <c r="K41" s="127">
        <v>0</v>
      </c>
      <c r="L41" s="128">
        <v>0</v>
      </c>
      <c r="M41" s="129" t="str">
        <f t="shared" si="78"/>
        <v>n/a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165</v>
      </c>
      <c r="C42" s="65">
        <f>C43+C50</f>
        <v>143</v>
      </c>
      <c r="D42" s="66">
        <f t="shared" ref="D42:D57" si="87">IF(ISERROR(B42-C42),"n/a",B42-C42)</f>
        <v>22</v>
      </c>
      <c r="E42" s="67">
        <f t="shared" ref="E42:E57" si="88">IF(ISERROR(D42/C42),"n/a",(D42/C42))</f>
        <v>0.15384615384615385</v>
      </c>
      <c r="F42" s="68">
        <f>F43+F50</f>
        <v>26</v>
      </c>
      <c r="G42" s="69">
        <f>G43+G50</f>
        <v>0</v>
      </c>
      <c r="H42" s="70">
        <f t="shared" ref="H42:H57" si="89">IF(ISERROR(F42-G42),"n/a",F42-G42)</f>
        <v>26</v>
      </c>
      <c r="I42" s="71" t="str">
        <f t="shared" ref="I42:I57" si="90">IF(ISERROR(H42/G42),"n/a",(H42/G42))</f>
        <v>n/a</v>
      </c>
      <c r="J42" s="72">
        <f>J43+J50</f>
        <v>0</v>
      </c>
      <c r="K42" s="73">
        <f>K43+K50</f>
        <v>0</v>
      </c>
      <c r="L42" s="74">
        <f t="shared" ref="L42:L56" si="91">IF(ISERROR(J42-K42),"n/a",J42-K42)</f>
        <v>0</v>
      </c>
      <c r="M42" s="75" t="str">
        <f t="shared" ref="M42:M57" si="92">IF(ISERROR(L42/K42),"n/a",(L42/K42))</f>
        <v>n/a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25">
      <c r="A43" s="79" t="s">
        <v>7</v>
      </c>
      <c r="B43" s="64">
        <f>B44+B48+B46</f>
        <v>5</v>
      </c>
      <c r="C43" s="65">
        <f>C44+C48+C46</f>
        <v>0</v>
      </c>
      <c r="D43" s="66">
        <f t="shared" si="87"/>
        <v>5</v>
      </c>
      <c r="E43" s="67" t="str">
        <f t="shared" si="88"/>
        <v>n/a</v>
      </c>
      <c r="F43" s="68">
        <f>F44+F48+F46</f>
        <v>0</v>
      </c>
      <c r="G43" s="69">
        <f>G44+G48+G46</f>
        <v>0</v>
      </c>
      <c r="H43" s="70">
        <f t="shared" si="89"/>
        <v>0</v>
      </c>
      <c r="I43" s="71" t="str">
        <f t="shared" si="90"/>
        <v>n/a</v>
      </c>
      <c r="J43" s="72">
        <f>J44+J48+J46</f>
        <v>0</v>
      </c>
      <c r="K43" s="73">
        <f>K44+K48+K46</f>
        <v>0</v>
      </c>
      <c r="L43" s="74">
        <f t="shared" si="91"/>
        <v>0</v>
      </c>
      <c r="M43" s="75" t="str">
        <f t="shared" si="92"/>
        <v>n/a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">
      <c r="A44" s="192" t="s">
        <v>31</v>
      </c>
      <c r="B44" s="91">
        <f>B45</f>
        <v>0</v>
      </c>
      <c r="C44" s="93">
        <f>C45</f>
        <v>0</v>
      </c>
      <c r="D44" s="93">
        <f t="shared" si="87"/>
        <v>0</v>
      </c>
      <c r="E44" s="94" t="str">
        <f t="shared" si="88"/>
        <v>n/a</v>
      </c>
      <c r="F44" s="95">
        <f>F45</f>
        <v>0</v>
      </c>
      <c r="G44" s="97">
        <f>G45</f>
        <v>0</v>
      </c>
      <c r="H44" s="97">
        <f t="shared" si="89"/>
        <v>0</v>
      </c>
      <c r="I44" s="98" t="str">
        <f t="shared" si="90"/>
        <v>n/a</v>
      </c>
      <c r="J44" s="99">
        <f>J45</f>
        <v>0</v>
      </c>
      <c r="K44" s="101">
        <f>K45</f>
        <v>0</v>
      </c>
      <c r="L44" s="101">
        <f t="shared" si="91"/>
        <v>0</v>
      </c>
      <c r="M44" s="102" t="str">
        <f t="shared" si="92"/>
        <v>n/a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">
      <c r="A45" s="41" t="s">
        <v>20</v>
      </c>
      <c r="B45" s="268">
        <v>0</v>
      </c>
      <c r="C45" s="269">
        <v>0</v>
      </c>
      <c r="D45" s="202">
        <f t="shared" ref="D45" si="97">IF(ISERROR(B45-C45),"n/a",B45-C45)</f>
        <v>0</v>
      </c>
      <c r="E45" s="267" t="str">
        <f t="shared" ref="E45" si="98">IF(ISERROR(D45/C45),"n/a",(D45/C45))</f>
        <v>n/a</v>
      </c>
      <c r="F45" s="308">
        <v>0</v>
      </c>
      <c r="G45" s="304">
        <v>0</v>
      </c>
      <c r="H45" s="304">
        <f t="shared" ref="H45" si="99">IF(ISERROR(F45-G45),"n/a",F45-G45)</f>
        <v>0</v>
      </c>
      <c r="I45" s="305" t="str">
        <f t="shared" ref="I45" si="100">IF(ISERROR(H45/G45),"n/a",(H45/G45))</f>
        <v>n/a</v>
      </c>
      <c r="J45" s="276">
        <v>0</v>
      </c>
      <c r="K45" s="306">
        <v>0</v>
      </c>
      <c r="L45" s="306">
        <f t="shared" ref="L45" si="101">IF(ISERROR(J45-K45),"n/a",J45-K45)</f>
        <v>0</v>
      </c>
      <c r="M45" s="307" t="str">
        <f t="shared" ref="M45" si="102">IF(ISERROR(L45/K45),"n/a",(L45/K45))</f>
        <v>n/a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">
      <c r="A46" s="193" t="s">
        <v>30</v>
      </c>
      <c r="B46" s="106">
        <f>B47</f>
        <v>5</v>
      </c>
      <c r="C46" s="107">
        <f>C47</f>
        <v>0</v>
      </c>
      <c r="D46" s="108">
        <f>IF(ISERROR(B46-C46),"n/a",B46-C46)</f>
        <v>5</v>
      </c>
      <c r="E46" s="109" t="str">
        <f>IF(ISERROR(D46/C46),"n/a",(D46/C46))</f>
        <v>n/a</v>
      </c>
      <c r="F46" s="194">
        <f>F47</f>
        <v>0</v>
      </c>
      <c r="G46" s="195">
        <f>G47</f>
        <v>0</v>
      </c>
      <c r="H46" s="110">
        <f>IF(ISERROR(F46-G46),"n/a",F46-G46)</f>
        <v>0</v>
      </c>
      <c r="I46" s="111" t="str">
        <f>IF(ISERROR(H46/G46),"n/a",(H46/G46))</f>
        <v>n/a</v>
      </c>
      <c r="J46" s="196">
        <f>J47</f>
        <v>0</v>
      </c>
      <c r="K46" s="197">
        <f>K47</f>
        <v>0</v>
      </c>
      <c r="L46" s="112">
        <f>IF(ISERROR(J46-K46),"n/a",J46-K46)</f>
        <v>0</v>
      </c>
      <c r="M46" s="113" t="str">
        <f>IF(ISERROR(L46/K46),"n/a",(L46/K46))</f>
        <v>n/a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">
      <c r="A47" s="41" t="s">
        <v>20</v>
      </c>
      <c r="B47" s="118">
        <v>5</v>
      </c>
      <c r="C47" s="119">
        <v>0</v>
      </c>
      <c r="D47" s="120">
        <f>IF(ISERROR(B47-C47),"n/a",B47-C47)</f>
        <v>5</v>
      </c>
      <c r="E47" s="121" t="str">
        <f>IF(ISERROR(D47/C47),"n/a",(D47/C47))</f>
        <v>n/a</v>
      </c>
      <c r="F47" s="122">
        <v>0</v>
      </c>
      <c r="G47" s="123">
        <v>0</v>
      </c>
      <c r="H47" s="124">
        <f>IF(ISERROR(F47-G47),"n/a",F47-G47)</f>
        <v>0</v>
      </c>
      <c r="I47" s="125" t="str">
        <f>IF(ISERROR(H47/G47),"n/a",(H47/G47))</f>
        <v>n/a</v>
      </c>
      <c r="J47" s="126">
        <v>0</v>
      </c>
      <c r="K47" s="127">
        <v>0</v>
      </c>
      <c r="L47" s="128">
        <f>IF(ISERROR(J47-K47),"n/a",J47-K47)</f>
        <v>0</v>
      </c>
      <c r="M47" s="129" t="str">
        <f>IF(ISERROR(L47/K47),"n/a",(L47/K47))</f>
        <v>n/a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">
      <c r="A48" s="193" t="s">
        <v>33</v>
      </c>
      <c r="B48" s="106">
        <f>B49</f>
        <v>0</v>
      </c>
      <c r="C48" s="107">
        <f>C49</f>
        <v>0</v>
      </c>
      <c r="D48" s="108">
        <f t="shared" si="87"/>
        <v>0</v>
      </c>
      <c r="E48" s="109" t="str">
        <f t="shared" si="88"/>
        <v>n/a</v>
      </c>
      <c r="F48" s="194">
        <f>F49</f>
        <v>0</v>
      </c>
      <c r="G48" s="195">
        <f>G49</f>
        <v>0</v>
      </c>
      <c r="H48" s="110">
        <f t="shared" si="89"/>
        <v>0</v>
      </c>
      <c r="I48" s="111" t="str">
        <f t="shared" si="90"/>
        <v>n/a</v>
      </c>
      <c r="J48" s="196">
        <f>J49</f>
        <v>0</v>
      </c>
      <c r="K48" s="197">
        <f>K49</f>
        <v>0</v>
      </c>
      <c r="L48" s="112">
        <f t="shared" si="91"/>
        <v>0</v>
      </c>
      <c r="M48" s="113" t="str">
        <f t="shared" si="92"/>
        <v>n/a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20</v>
      </c>
      <c r="B49" s="118">
        <v>0</v>
      </c>
      <c r="C49" s="119">
        <v>0</v>
      </c>
      <c r="D49" s="120">
        <f t="shared" si="87"/>
        <v>0</v>
      </c>
      <c r="E49" s="121" t="str">
        <f t="shared" si="88"/>
        <v>n/a</v>
      </c>
      <c r="F49" s="122">
        <v>0</v>
      </c>
      <c r="G49" s="123">
        <v>0</v>
      </c>
      <c r="H49" s="124">
        <f t="shared" si="89"/>
        <v>0</v>
      </c>
      <c r="I49" s="125" t="str">
        <f t="shared" si="90"/>
        <v>n/a</v>
      </c>
      <c r="J49" s="126">
        <v>0</v>
      </c>
      <c r="K49" s="127">
        <v>0</v>
      </c>
      <c r="L49" s="128">
        <f t="shared" si="91"/>
        <v>0</v>
      </c>
      <c r="M49" s="129" t="str">
        <f t="shared" si="92"/>
        <v>n/a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160</v>
      </c>
      <c r="C50" s="65">
        <f>C51+C56+C54</f>
        <v>143</v>
      </c>
      <c r="D50" s="66">
        <f t="shared" si="87"/>
        <v>17</v>
      </c>
      <c r="E50" s="67">
        <f t="shared" si="88"/>
        <v>0.11888111888111888</v>
      </c>
      <c r="F50" s="68">
        <f>F51+F56+F54</f>
        <v>26</v>
      </c>
      <c r="G50" s="69">
        <f>G51+G56+G54</f>
        <v>0</v>
      </c>
      <c r="H50" s="70">
        <f t="shared" si="89"/>
        <v>26</v>
      </c>
      <c r="I50" s="71" t="str">
        <f t="shared" si="90"/>
        <v>n/a</v>
      </c>
      <c r="J50" s="72">
        <f>J51+J56+J54</f>
        <v>0</v>
      </c>
      <c r="K50" s="73">
        <f>K51+K56+K54</f>
        <v>0</v>
      </c>
      <c r="L50" s="74">
        <f t="shared" si="91"/>
        <v>0</v>
      </c>
      <c r="M50" s="75" t="str">
        <f t="shared" si="92"/>
        <v>n/a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">
      <c r="A51" s="192" t="s">
        <v>31</v>
      </c>
      <c r="B51" s="91">
        <f>SUM(B52:B53)</f>
        <v>152</v>
      </c>
      <c r="C51" s="92">
        <f>SUM(C52:C53)</f>
        <v>129</v>
      </c>
      <c r="D51" s="93">
        <f t="shared" si="87"/>
        <v>23</v>
      </c>
      <c r="E51" s="94">
        <f t="shared" si="88"/>
        <v>0.17829457364341086</v>
      </c>
      <c r="F51" s="95">
        <f>SUM(F52:F53)</f>
        <v>23</v>
      </c>
      <c r="G51" s="96">
        <f>SUM(G52:G53)</f>
        <v>0</v>
      </c>
      <c r="H51" s="97">
        <f t="shared" si="89"/>
        <v>23</v>
      </c>
      <c r="I51" s="98" t="str">
        <f t="shared" si="90"/>
        <v>n/a</v>
      </c>
      <c r="J51" s="99">
        <f>SUM(J52:J53)</f>
        <v>0</v>
      </c>
      <c r="K51" s="100">
        <f>SUM(K52:K53)</f>
        <v>0</v>
      </c>
      <c r="L51" s="101">
        <f t="shared" si="91"/>
        <v>0</v>
      </c>
      <c r="M51" s="102" t="str">
        <f t="shared" si="92"/>
        <v>n/a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">
      <c r="A52" s="41" t="s">
        <v>20</v>
      </c>
      <c r="B52" s="268">
        <v>152</v>
      </c>
      <c r="C52" s="269">
        <v>129</v>
      </c>
      <c r="D52" s="270">
        <f>IF(ISERROR(B52-C52),"n/a",B52-C52)</f>
        <v>23</v>
      </c>
      <c r="E52" s="271">
        <f>IF(ISERROR(D52/C52),"n/a",(D52/C52))</f>
        <v>0.17829457364341086</v>
      </c>
      <c r="F52" s="272">
        <v>23</v>
      </c>
      <c r="G52" s="273">
        <v>0</v>
      </c>
      <c r="H52" s="274">
        <f>IF(ISERROR(F52-G52),"n/a",F52-G52)</f>
        <v>23</v>
      </c>
      <c r="I52" s="275" t="str">
        <f>IF(ISERROR(H52/G52),"n/a",(H52/G52))</f>
        <v>n/a</v>
      </c>
      <c r="J52" s="276">
        <v>0</v>
      </c>
      <c r="K52" s="277">
        <v>0</v>
      </c>
      <c r="L52" s="278">
        <f>IF(ISERROR(J52-K52),"n/a",J52-K52)</f>
        <v>0</v>
      </c>
      <c r="M52" s="279" t="str">
        <f>IF(ISERROR(L52/K52),"n/a",(L52/K52))</f>
        <v>n/a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">
      <c r="A53" s="41" t="s">
        <v>23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4</v>
      </c>
      <c r="C54" s="107">
        <f>C55</f>
        <v>10</v>
      </c>
      <c r="D54" s="108">
        <f>IF(ISERROR(B54-C54),"n/a",B54-C54)</f>
        <v>-6</v>
      </c>
      <c r="E54" s="109">
        <f>IF(ISERROR(D54/C54),"n/a",(D54/C54))</f>
        <v>-0.6</v>
      </c>
      <c r="F54" s="194">
        <f>F55</f>
        <v>2</v>
      </c>
      <c r="G54" s="195">
        <f>G55</f>
        <v>0</v>
      </c>
      <c r="H54" s="110">
        <f>IF(ISERROR(F54-G54),"n/a",F54-G54)</f>
        <v>2</v>
      </c>
      <c r="I54" s="111" t="str">
        <f>IF(ISERROR(H54/G54),"n/a",(H54/G54))</f>
        <v>n/a</v>
      </c>
      <c r="J54" s="196">
        <f>J55</f>
        <v>0</v>
      </c>
      <c r="K54" s="197">
        <f>K55</f>
        <v>0</v>
      </c>
      <c r="L54" s="112">
        <f>IF(ISERROR(J54-K54),"n/a",J54-K54)</f>
        <v>0</v>
      </c>
      <c r="M54" s="113" t="str">
        <f>IF(ISERROR(L54/K54),"n/a",(L54/K54))</f>
        <v>n/a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20</v>
      </c>
      <c r="B55" s="118">
        <v>4</v>
      </c>
      <c r="C55" s="119">
        <v>10</v>
      </c>
      <c r="D55" s="120">
        <f>IF(ISERROR(B55-C55),"n/a",B55-C55)</f>
        <v>-6</v>
      </c>
      <c r="E55" s="121">
        <f>IF(ISERROR(D55/C55),"n/a",(D55/C55))</f>
        <v>-0.6</v>
      </c>
      <c r="F55" s="122">
        <v>2</v>
      </c>
      <c r="G55" s="123">
        <v>0</v>
      </c>
      <c r="H55" s="124">
        <f>IF(ISERROR(F55-G55),"n/a",F55-G55)</f>
        <v>2</v>
      </c>
      <c r="I55" s="125" t="str">
        <f>IF(ISERROR(H55/G55),"n/a",(H55/G55))</f>
        <v>n/a</v>
      </c>
      <c r="J55" s="126">
        <v>0</v>
      </c>
      <c r="K55" s="127">
        <v>0</v>
      </c>
      <c r="L55" s="128">
        <f>IF(ISERROR(J55-K55),"n/a",J55-K55)</f>
        <v>0</v>
      </c>
      <c r="M55" s="129" t="str">
        <f>IF(ISERROR(L55/K55),"n/a",(L55/K55))</f>
        <v>n/a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33</v>
      </c>
      <c r="B56" s="106">
        <f>B57</f>
        <v>4</v>
      </c>
      <c r="C56" s="107">
        <f>C57</f>
        <v>4</v>
      </c>
      <c r="D56" s="108">
        <f t="shared" si="87"/>
        <v>0</v>
      </c>
      <c r="E56" s="109">
        <f t="shared" si="88"/>
        <v>0</v>
      </c>
      <c r="F56" s="194">
        <f>F57</f>
        <v>1</v>
      </c>
      <c r="G56" s="195">
        <f>G57</f>
        <v>0</v>
      </c>
      <c r="H56" s="110">
        <f t="shared" si="89"/>
        <v>1</v>
      </c>
      <c r="I56" s="111" t="str">
        <f t="shared" si="90"/>
        <v>n/a</v>
      </c>
      <c r="J56" s="196">
        <f>J57</f>
        <v>0</v>
      </c>
      <c r="K56" s="197">
        <f>K57</f>
        <v>0</v>
      </c>
      <c r="L56" s="112">
        <f t="shared" si="91"/>
        <v>0</v>
      </c>
      <c r="M56" s="113" t="str">
        <f t="shared" si="92"/>
        <v>n/a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4</v>
      </c>
      <c r="C57" s="119">
        <v>4</v>
      </c>
      <c r="D57" s="120">
        <f t="shared" si="87"/>
        <v>0</v>
      </c>
      <c r="E57" s="121">
        <f t="shared" si="88"/>
        <v>0</v>
      </c>
      <c r="F57" s="122">
        <v>1</v>
      </c>
      <c r="G57" s="123">
        <v>0</v>
      </c>
      <c r="H57" s="124">
        <f t="shared" si="89"/>
        <v>1</v>
      </c>
      <c r="I57" s="125" t="str">
        <f t="shared" si="90"/>
        <v>n/a</v>
      </c>
      <c r="J57" s="126">
        <v>0</v>
      </c>
      <c r="K57" s="127">
        <v>0</v>
      </c>
      <c r="L57" s="128">
        <v>0</v>
      </c>
      <c r="M57" s="129" t="str">
        <f t="shared" si="92"/>
        <v>n/a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24</v>
      </c>
      <c r="C58" s="65">
        <f>C59+C66</f>
        <v>13</v>
      </c>
      <c r="D58" s="66">
        <f t="shared" ref="D58:D61" si="111">IF(ISERROR(B58-C58),"n/a",B58-C58)</f>
        <v>11</v>
      </c>
      <c r="E58" s="67">
        <f t="shared" ref="E58:E61" si="112">IF(ISERROR(D58/C58),"n/a",(D58/C58))</f>
        <v>0.84615384615384615</v>
      </c>
      <c r="F58" s="68">
        <f>F59+F66</f>
        <v>10</v>
      </c>
      <c r="G58" s="69">
        <f>G59+G66</f>
        <v>0</v>
      </c>
      <c r="H58" s="70">
        <f t="shared" ref="H58:H61" si="113">IF(ISERROR(F58-G58),"n/a",F58-G58)</f>
        <v>10</v>
      </c>
      <c r="I58" s="71" t="str">
        <f t="shared" ref="I58:I61" si="114">IF(ISERROR(H58/G58),"n/a",(H58/G58))</f>
        <v>n/a</v>
      </c>
      <c r="J58" s="72">
        <f>J59+J66</f>
        <v>0</v>
      </c>
      <c r="K58" s="73">
        <f>K59+K66</f>
        <v>0</v>
      </c>
      <c r="L58" s="74">
        <f t="shared" ref="L58:L61" si="115">IF(ISERROR(J58-K58),"n/a",J58-K58)</f>
        <v>0</v>
      </c>
      <c r="M58" s="75" t="str">
        <f t="shared" ref="M58:M61" si="116">IF(ISERROR(L58/K58),"n/a",(L58/K58))</f>
        <v>n/a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0</v>
      </c>
      <c r="C59" s="65">
        <f>C60+C64+C62</f>
        <v>0</v>
      </c>
      <c r="D59" s="66">
        <f t="shared" si="111"/>
        <v>0</v>
      </c>
      <c r="E59" s="67" t="str">
        <f t="shared" si="112"/>
        <v>n/a</v>
      </c>
      <c r="F59" s="68">
        <f>F60+F64+F62</f>
        <v>0</v>
      </c>
      <c r="G59" s="69">
        <f>G60+G64+G62</f>
        <v>0</v>
      </c>
      <c r="H59" s="70">
        <f t="shared" si="113"/>
        <v>0</v>
      </c>
      <c r="I59" s="71" t="str">
        <f t="shared" si="114"/>
        <v>n/a</v>
      </c>
      <c r="J59" s="72">
        <f>J60+J64+J62</f>
        <v>0</v>
      </c>
      <c r="K59" s="73">
        <f>K60+K64+K62</f>
        <v>0</v>
      </c>
      <c r="L59" s="74">
        <f t="shared" si="115"/>
        <v>0</v>
      </c>
      <c r="M59" s="75" t="str">
        <f t="shared" si="116"/>
        <v>n/a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31</v>
      </c>
      <c r="B60" s="91">
        <f>B61</f>
        <v>0</v>
      </c>
      <c r="C60" s="93">
        <f>C61</f>
        <v>0</v>
      </c>
      <c r="D60" s="93">
        <f t="shared" si="111"/>
        <v>0</v>
      </c>
      <c r="E60" s="94" t="str">
        <f t="shared" si="112"/>
        <v>n/a</v>
      </c>
      <c r="F60" s="95">
        <f>F61</f>
        <v>0</v>
      </c>
      <c r="G60" s="97">
        <f>G61</f>
        <v>0</v>
      </c>
      <c r="H60" s="97">
        <f t="shared" si="113"/>
        <v>0</v>
      </c>
      <c r="I60" s="98" t="str">
        <f t="shared" si="114"/>
        <v>n/a</v>
      </c>
      <c r="J60" s="99">
        <f>J61</f>
        <v>0</v>
      </c>
      <c r="K60" s="101">
        <f>K61</f>
        <v>0</v>
      </c>
      <c r="L60" s="101">
        <f t="shared" si="115"/>
        <v>0</v>
      </c>
      <c r="M60" s="102" t="str">
        <f t="shared" si="116"/>
        <v>n/a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20</v>
      </c>
      <c r="B61" s="268">
        <v>0</v>
      </c>
      <c r="C61" s="269">
        <v>0</v>
      </c>
      <c r="D61" s="202">
        <f t="shared" si="111"/>
        <v>0</v>
      </c>
      <c r="E61" s="267" t="str">
        <f t="shared" si="112"/>
        <v>n/a</v>
      </c>
      <c r="F61" s="308">
        <v>0</v>
      </c>
      <c r="G61" s="304">
        <v>0</v>
      </c>
      <c r="H61" s="304">
        <f t="shared" si="113"/>
        <v>0</v>
      </c>
      <c r="I61" s="305" t="str">
        <f t="shared" si="114"/>
        <v>n/a</v>
      </c>
      <c r="J61" s="276">
        <v>0</v>
      </c>
      <c r="K61" s="306">
        <v>0</v>
      </c>
      <c r="L61" s="306">
        <f t="shared" si="115"/>
        <v>0</v>
      </c>
      <c r="M61" s="307" t="str">
        <f t="shared" si="116"/>
        <v>n/a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30</v>
      </c>
      <c r="B62" s="106">
        <f>B63</f>
        <v>0</v>
      </c>
      <c r="C62" s="107">
        <f>C63</f>
        <v>0</v>
      </c>
      <c r="D62" s="108">
        <f>IF(ISERROR(B62-C62),"n/a",B62-C62)</f>
        <v>0</v>
      </c>
      <c r="E62" s="109" t="str">
        <f>IF(ISERROR(D62/C62),"n/a",(D62/C62))</f>
        <v>n/a</v>
      </c>
      <c r="F62" s="194">
        <f>F63</f>
        <v>0</v>
      </c>
      <c r="G62" s="195">
        <f>G63</f>
        <v>0</v>
      </c>
      <c r="H62" s="110">
        <f>IF(ISERROR(F62-G62),"n/a",F62-G62)</f>
        <v>0</v>
      </c>
      <c r="I62" s="111" t="str">
        <f>IF(ISERROR(H62/G62),"n/a",(H62/G62))</f>
        <v>n/a</v>
      </c>
      <c r="J62" s="196">
        <f>J63</f>
        <v>0</v>
      </c>
      <c r="K62" s="197">
        <f>K63</f>
        <v>0</v>
      </c>
      <c r="L62" s="112">
        <f>IF(ISERROR(J62-K62),"n/a",J62-K62)</f>
        <v>0</v>
      </c>
      <c r="M62" s="113" t="str">
        <f>IF(ISERROR(L62/K62),"n/a",(L62/K62))</f>
        <v>n/a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0</v>
      </c>
      <c r="C63" s="119">
        <v>0</v>
      </c>
      <c r="D63" s="120">
        <f>IF(ISERROR(B63-C63),"n/a",B63-C63)</f>
        <v>0</v>
      </c>
      <c r="E63" s="121" t="str">
        <f>IF(ISERROR(D63/C63),"n/a",(D63/C63))</f>
        <v>n/a</v>
      </c>
      <c r="F63" s="122">
        <v>0</v>
      </c>
      <c r="G63" s="123">
        <v>0</v>
      </c>
      <c r="H63" s="124">
        <f>IF(ISERROR(F63-G63),"n/a",F63-G63)</f>
        <v>0</v>
      </c>
      <c r="I63" s="125" t="str">
        <f>IF(ISERROR(H63/G63),"n/a",(H63/G63))</f>
        <v>n/a</v>
      </c>
      <c r="J63" s="126">
        <v>0</v>
      </c>
      <c r="K63" s="127">
        <v>0</v>
      </c>
      <c r="L63" s="128">
        <f>IF(ISERROR(J63-K63),"n/a",J63-K63)</f>
        <v>0</v>
      </c>
      <c r="M63" s="129" t="str">
        <f>IF(ISERROR(L63/K63),"n/a",(L63/K63))</f>
        <v>n/a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0</v>
      </c>
      <c r="C64" s="107">
        <f>C65</f>
        <v>0</v>
      </c>
      <c r="D64" s="108">
        <f t="shared" ref="D64:D67" si="121">IF(ISERROR(B64-C64),"n/a",B64-C64)</f>
        <v>0</v>
      </c>
      <c r="E64" s="109" t="str">
        <f t="shared" ref="E64:E67" si="122">IF(ISERROR(D64/C64),"n/a",(D64/C64))</f>
        <v>n/a</v>
      </c>
      <c r="F64" s="194">
        <f>F65</f>
        <v>0</v>
      </c>
      <c r="G64" s="195">
        <f>G65</f>
        <v>0</v>
      </c>
      <c r="H64" s="110">
        <f t="shared" ref="H64:H67" si="123">IF(ISERROR(F64-G64),"n/a",F64-G64)</f>
        <v>0</v>
      </c>
      <c r="I64" s="111" t="str">
        <f t="shared" ref="I64:I67" si="124">IF(ISERROR(H64/G64),"n/a",(H64/G64))</f>
        <v>n/a</v>
      </c>
      <c r="J64" s="196">
        <f>J65</f>
        <v>0</v>
      </c>
      <c r="K64" s="197">
        <f>K65</f>
        <v>0</v>
      </c>
      <c r="L64" s="112">
        <f t="shared" ref="L64:L67" si="125">IF(ISERROR(J64-K64),"n/a",J64-K64)</f>
        <v>0</v>
      </c>
      <c r="M64" s="113" t="str">
        <f t="shared" ref="M64:M67" si="126">IF(ISERROR(L64/K64),"n/a",(L64/K64))</f>
        <v>n/a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0</v>
      </c>
      <c r="C65" s="119">
        <v>0</v>
      </c>
      <c r="D65" s="120">
        <f t="shared" si="121"/>
        <v>0</v>
      </c>
      <c r="E65" s="121" t="str">
        <f t="shared" si="122"/>
        <v>n/a</v>
      </c>
      <c r="F65" s="122">
        <v>0</v>
      </c>
      <c r="G65" s="123">
        <v>0</v>
      </c>
      <c r="H65" s="124">
        <f t="shared" si="123"/>
        <v>0</v>
      </c>
      <c r="I65" s="125" t="str">
        <f t="shared" si="124"/>
        <v>n/a</v>
      </c>
      <c r="J65" s="126">
        <v>0</v>
      </c>
      <c r="K65" s="127">
        <v>0</v>
      </c>
      <c r="L65" s="128">
        <f t="shared" si="125"/>
        <v>0</v>
      </c>
      <c r="M65" s="129" t="str">
        <f t="shared" si="126"/>
        <v>n/a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24</v>
      </c>
      <c r="C66" s="65">
        <f>C67+C72+C70</f>
        <v>13</v>
      </c>
      <c r="D66" s="66">
        <f t="shared" si="121"/>
        <v>11</v>
      </c>
      <c r="E66" s="67">
        <f t="shared" si="122"/>
        <v>0.84615384615384615</v>
      </c>
      <c r="F66" s="68">
        <f>F67+F72+F70</f>
        <v>10</v>
      </c>
      <c r="G66" s="69">
        <f>G67+G72+G70</f>
        <v>0</v>
      </c>
      <c r="H66" s="70">
        <f t="shared" si="123"/>
        <v>10</v>
      </c>
      <c r="I66" s="71" t="str">
        <f t="shared" si="124"/>
        <v>n/a</v>
      </c>
      <c r="J66" s="72">
        <f>J67+J72+J70</f>
        <v>0</v>
      </c>
      <c r="K66" s="73">
        <f>K67+K72+K70</f>
        <v>0</v>
      </c>
      <c r="L66" s="74">
        <f t="shared" si="125"/>
        <v>0</v>
      </c>
      <c r="M66" s="75" t="str">
        <f t="shared" si="126"/>
        <v>n/a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24</v>
      </c>
      <c r="C67" s="92">
        <f>SUM(C68:C69)</f>
        <v>13</v>
      </c>
      <c r="D67" s="93">
        <f t="shared" si="121"/>
        <v>11</v>
      </c>
      <c r="E67" s="94">
        <f t="shared" si="122"/>
        <v>0.84615384615384615</v>
      </c>
      <c r="F67" s="95">
        <f>SUM(F68:F69)</f>
        <v>10</v>
      </c>
      <c r="G67" s="96">
        <f>SUM(G68:G69)</f>
        <v>0</v>
      </c>
      <c r="H67" s="97">
        <f t="shared" si="123"/>
        <v>10</v>
      </c>
      <c r="I67" s="98" t="str">
        <f t="shared" si="124"/>
        <v>n/a</v>
      </c>
      <c r="J67" s="99">
        <f>SUM(J68:J69)</f>
        <v>0</v>
      </c>
      <c r="K67" s="100">
        <f>SUM(K68:K69)</f>
        <v>0</v>
      </c>
      <c r="L67" s="101">
        <f t="shared" si="125"/>
        <v>0</v>
      </c>
      <c r="M67" s="102" t="str">
        <f t="shared" si="126"/>
        <v>n/a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">
      <c r="A68" s="41" t="s">
        <v>20</v>
      </c>
      <c r="B68" s="268">
        <v>24</v>
      </c>
      <c r="C68" s="269">
        <v>13</v>
      </c>
      <c r="D68" s="270">
        <f>IF(ISERROR(B68-C68),"n/a",B68-C68)</f>
        <v>11</v>
      </c>
      <c r="E68" s="271">
        <f>IF(ISERROR(D68/C68),"n/a",(D68/C68))</f>
        <v>0.84615384615384615</v>
      </c>
      <c r="F68" s="272">
        <v>10</v>
      </c>
      <c r="G68" s="273">
        <v>0</v>
      </c>
      <c r="H68" s="274">
        <f>IF(ISERROR(F68-G68),"n/a",F68-G68)</f>
        <v>10</v>
      </c>
      <c r="I68" s="275" t="str">
        <f>IF(ISERROR(H68/G68),"n/a",(H68/G68))</f>
        <v>n/a</v>
      </c>
      <c r="J68" s="276">
        <v>0</v>
      </c>
      <c r="K68" s="277">
        <v>0</v>
      </c>
      <c r="L68" s="278">
        <f>IF(ISERROR(J68-K68),"n/a",J68-K68)</f>
        <v>0</v>
      </c>
      <c r="M68" s="279" t="str">
        <f>IF(ISERROR(L68/K68),"n/a",(L68/K68))</f>
        <v>n/a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">
      <c r="A69" s="41" t="s">
        <v>23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0</v>
      </c>
      <c r="C70" s="107">
        <f>C71</f>
        <v>0</v>
      </c>
      <c r="D70" s="108">
        <f>IF(ISERROR(B70-C70),"n/a",B70-C70)</f>
        <v>0</v>
      </c>
      <c r="E70" s="109" t="str">
        <f>IF(ISERROR(D70/C70),"n/a",(D70/C70))</f>
        <v>n/a</v>
      </c>
      <c r="F70" s="194">
        <f>F71</f>
        <v>0</v>
      </c>
      <c r="G70" s="195">
        <f>G71</f>
        <v>0</v>
      </c>
      <c r="H70" s="110">
        <f>IF(ISERROR(F70-G70),"n/a",F70-G70)</f>
        <v>0</v>
      </c>
      <c r="I70" s="111" t="str">
        <f>IF(ISERROR(H70/G70),"n/a",(H70/G70))</f>
        <v>n/a</v>
      </c>
      <c r="J70" s="196">
        <f>J71</f>
        <v>0</v>
      </c>
      <c r="K70" s="197">
        <f>K71</f>
        <v>0</v>
      </c>
      <c r="L70" s="112">
        <f>IF(ISERROR(J70-K70),"n/a",J70-K70)</f>
        <v>0</v>
      </c>
      <c r="M70" s="113" t="str">
        <f>IF(ISERROR(L70/K70),"n/a",(L70/K70))</f>
        <v>n/a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0</v>
      </c>
      <c r="C71" s="119">
        <v>0</v>
      </c>
      <c r="D71" s="120">
        <f>IF(ISERROR(B71-C71),"n/a",B71-C71)</f>
        <v>0</v>
      </c>
      <c r="E71" s="121" t="str">
        <f>IF(ISERROR(D71/C71),"n/a",(D71/C71))</f>
        <v>n/a</v>
      </c>
      <c r="F71" s="122">
        <v>0</v>
      </c>
      <c r="G71" s="123">
        <v>0</v>
      </c>
      <c r="H71" s="124">
        <f>IF(ISERROR(F71-G71),"n/a",F71-G71)</f>
        <v>0</v>
      </c>
      <c r="I71" s="125" t="str">
        <f>IF(ISERROR(H71/G71),"n/a",(H71/G71))</f>
        <v>n/a</v>
      </c>
      <c r="J71" s="126">
        <v>0</v>
      </c>
      <c r="K71" s="127">
        <v>0</v>
      </c>
      <c r="L71" s="128">
        <f>IF(ISERROR(J71-K71),"n/a",J71-K71)</f>
        <v>0</v>
      </c>
      <c r="M71" s="129" t="str">
        <f>IF(ISERROR(L71/K71),"n/a",(L71/K71))</f>
        <v>n/a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0</v>
      </c>
      <c r="C72" s="107">
        <f>C73</f>
        <v>0</v>
      </c>
      <c r="D72" s="108">
        <f t="shared" ref="D72:D73" si="131">IF(ISERROR(B72-C72),"n/a",B72-C72)</f>
        <v>0</v>
      </c>
      <c r="E72" s="109" t="str">
        <f t="shared" ref="E72:E73" si="132">IF(ISERROR(D72/C72),"n/a",(D72/C72))</f>
        <v>n/a</v>
      </c>
      <c r="F72" s="194">
        <f>F73</f>
        <v>0</v>
      </c>
      <c r="G72" s="195">
        <f>G73</f>
        <v>0</v>
      </c>
      <c r="H72" s="110">
        <f t="shared" ref="H72:H73" si="133">IF(ISERROR(F72-G72),"n/a",F72-G72)</f>
        <v>0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0</v>
      </c>
      <c r="C73" s="119">
        <v>0</v>
      </c>
      <c r="D73" s="120">
        <f t="shared" si="131"/>
        <v>0</v>
      </c>
      <c r="E73" s="121" t="str">
        <f t="shared" si="132"/>
        <v>n/a</v>
      </c>
      <c r="F73" s="122">
        <v>0</v>
      </c>
      <c r="G73" s="123">
        <v>0</v>
      </c>
      <c r="H73" s="124">
        <f t="shared" si="133"/>
        <v>0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158</v>
      </c>
      <c r="C74" s="65">
        <f>SUM(C75:C75)</f>
        <v>164</v>
      </c>
      <c r="D74" s="66">
        <f>IF(ISERROR(B74-C74),"n/a",B74-C74)</f>
        <v>-6</v>
      </c>
      <c r="E74" s="67">
        <f>IF(ISERROR(D74/C74),"n/a",(D74/C74))</f>
        <v>-3.6585365853658534E-2</v>
      </c>
      <c r="F74" s="68">
        <f>SUM(F75:F75)</f>
        <v>49</v>
      </c>
      <c r="G74" s="69">
        <f>SUM(G75:G75)</f>
        <v>0</v>
      </c>
      <c r="H74" s="70">
        <f>IF(ISERROR(F74-G74),"n/a",F74-G74)</f>
        <v>49</v>
      </c>
      <c r="I74" s="71" t="str">
        <f>IF(ISERROR(H74/G74),"n/a",(H74/G74))</f>
        <v>n/a</v>
      </c>
      <c r="J74" s="72">
        <f>SUM(J75:J75)</f>
        <v>0</v>
      </c>
      <c r="K74" s="73">
        <f>SUM(K75:K75)</f>
        <v>0</v>
      </c>
      <c r="L74" s="74">
        <f>IF(ISERROR(J74-K74),"n/a",J74-K74)</f>
        <v>0</v>
      </c>
      <c r="M74" s="75" t="str">
        <f>IF(ISERROR(L74/K74),"n/a",(L74/K74))</f>
        <v>n/a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158</v>
      </c>
      <c r="C75" s="65">
        <f>C76+C81+C79</f>
        <v>164</v>
      </c>
      <c r="D75" s="66">
        <f t="shared" ref="D75:D86" si="141">IF(ISERROR(B75-C75),"n/a",B75-C75)</f>
        <v>-6</v>
      </c>
      <c r="E75" s="67">
        <f t="shared" ref="E75:E86" si="142">IF(ISERROR(D75/C75),"n/a",(D75/C75))</f>
        <v>-3.6585365853658534E-2</v>
      </c>
      <c r="F75" s="68">
        <f>F76+F81+F79</f>
        <v>49</v>
      </c>
      <c r="G75" s="69">
        <f>G76+G81+G79</f>
        <v>0</v>
      </c>
      <c r="H75" s="70">
        <f t="shared" ref="H75:H86" si="143">IF(ISERROR(F75-G75),"n/a",F75-G75)</f>
        <v>49</v>
      </c>
      <c r="I75" s="71" t="str">
        <f t="shared" ref="I75:I86" si="144">IF(ISERROR(H75/G75),"n/a",(H75/G75))</f>
        <v>n/a</v>
      </c>
      <c r="J75" s="72">
        <f>J76+J81+J79</f>
        <v>0</v>
      </c>
      <c r="K75" s="73">
        <f>K76+K81+K79</f>
        <v>0</v>
      </c>
      <c r="L75" s="74">
        <f t="shared" ref="L75:L86" si="145">IF(ISERROR(J75-K75),"n/a",J75-K75)</f>
        <v>0</v>
      </c>
      <c r="M75" s="75" t="str">
        <f t="shared" ref="M75:M86" si="146">IF(ISERROR(L75/K75),"n/a",(L75/K75))</f>
        <v>n/a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">
      <c r="A76" s="192" t="s">
        <v>31</v>
      </c>
      <c r="B76" s="91">
        <f>SUM(B77:B78)</f>
        <v>143</v>
      </c>
      <c r="C76" s="92">
        <f>SUM(C77:C78)</f>
        <v>150</v>
      </c>
      <c r="D76" s="93">
        <f t="shared" si="141"/>
        <v>-7</v>
      </c>
      <c r="E76" s="94">
        <f t="shared" si="142"/>
        <v>-4.6666666666666669E-2</v>
      </c>
      <c r="F76" s="95">
        <f>SUM(F77:F78)</f>
        <v>41</v>
      </c>
      <c r="G76" s="96">
        <f>SUM(G77:G78)</f>
        <v>0</v>
      </c>
      <c r="H76" s="97">
        <f t="shared" si="143"/>
        <v>41</v>
      </c>
      <c r="I76" s="98" t="str">
        <f t="shared" si="144"/>
        <v>n/a</v>
      </c>
      <c r="J76" s="99">
        <f>SUM(J77:J78)</f>
        <v>0</v>
      </c>
      <c r="K76" s="100">
        <f>SUM(K77:K78)</f>
        <v>0</v>
      </c>
      <c r="L76" s="101">
        <f t="shared" si="145"/>
        <v>0</v>
      </c>
      <c r="M76" s="102" t="str">
        <f t="shared" si="146"/>
        <v>n/a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">
      <c r="A77" s="41" t="s">
        <v>20</v>
      </c>
      <c r="B77" s="268">
        <v>143</v>
      </c>
      <c r="C77" s="269">
        <v>150</v>
      </c>
      <c r="D77" s="270">
        <f>IF(ISERROR(B77-C77),"n/a",B77-C77)</f>
        <v>-7</v>
      </c>
      <c r="E77" s="271">
        <f>IF(ISERROR(D77/C77),"n/a",(D77/C77))</f>
        <v>-4.6666666666666669E-2</v>
      </c>
      <c r="F77" s="272">
        <v>41</v>
      </c>
      <c r="G77" s="273">
        <v>0</v>
      </c>
      <c r="H77" s="274">
        <f>IF(ISERROR(F77-G77),"n/a",F77-G77)</f>
        <v>41</v>
      </c>
      <c r="I77" s="275" t="str">
        <f>IF(ISERROR(H77/G77),"n/a",(H77/G77))</f>
        <v>n/a</v>
      </c>
      <c r="J77" s="276">
        <v>0</v>
      </c>
      <c r="K77" s="277">
        <v>0</v>
      </c>
      <c r="L77" s="278">
        <f>IF(ISERROR(J77-K77),"n/a",J77-K77)</f>
        <v>0</v>
      </c>
      <c r="M77" s="279" t="str">
        <f>IF(ISERROR(L77/K77),"n/a",(L77/K77))</f>
        <v>n/a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">
      <c r="A78" s="231" t="s">
        <v>23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13</v>
      </c>
      <c r="C79" s="107">
        <f>C80</f>
        <v>12</v>
      </c>
      <c r="D79" s="108">
        <f>IF(ISERROR(B79-C79),"n/a",B79-C79)</f>
        <v>1</v>
      </c>
      <c r="E79" s="109">
        <f>IF(ISERROR(D79/C79),"n/a",(D79/C79))</f>
        <v>8.3333333333333329E-2</v>
      </c>
      <c r="F79" s="194">
        <f>F80</f>
        <v>7</v>
      </c>
      <c r="G79" s="195">
        <f>G80</f>
        <v>0</v>
      </c>
      <c r="H79" s="110">
        <f>IF(ISERROR(F79-G79),"n/a",F79-G79)</f>
        <v>7</v>
      </c>
      <c r="I79" s="111" t="str">
        <f>IF(ISERROR(H79/G79),"n/a",(H79/G79))</f>
        <v>n/a</v>
      </c>
      <c r="J79" s="196">
        <f>J80</f>
        <v>0</v>
      </c>
      <c r="K79" s="197">
        <f>K80</f>
        <v>0</v>
      </c>
      <c r="L79" s="112">
        <f>IF(ISERROR(J79-K79),"n/a",J79-K79)</f>
        <v>0</v>
      </c>
      <c r="M79" s="113" t="str">
        <f>IF(ISERROR(L79/K79),"n/a",(L79/K79))</f>
        <v>n/a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">
      <c r="A80" s="41" t="s">
        <v>20</v>
      </c>
      <c r="B80" s="118">
        <v>13</v>
      </c>
      <c r="C80" s="119">
        <v>12</v>
      </c>
      <c r="D80" s="120">
        <f>IF(ISERROR(B80-C80),"n/a",B80-C80)</f>
        <v>1</v>
      </c>
      <c r="E80" s="121">
        <f>IF(ISERROR(D80/C80),"n/a",(D80/C80))</f>
        <v>8.3333333333333329E-2</v>
      </c>
      <c r="F80" s="122">
        <v>7</v>
      </c>
      <c r="G80" s="123">
        <v>0</v>
      </c>
      <c r="H80" s="124">
        <f>IF(ISERROR(F80-G80),"n/a",F80-G80)</f>
        <v>7</v>
      </c>
      <c r="I80" s="125" t="str">
        <f>IF(ISERROR(H80/G80),"n/a",(H80/G80))</f>
        <v>n/a</v>
      </c>
      <c r="J80" s="126">
        <v>0</v>
      </c>
      <c r="K80" s="127">
        <v>0</v>
      </c>
      <c r="L80" s="128">
        <f>IF(ISERROR(J80-K80),"n/a",J80-K80)</f>
        <v>0</v>
      </c>
      <c r="M80" s="129" t="str">
        <f>IF(ISERROR(L80/K80),"n/a",(L80/K80))</f>
        <v>n/a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">
      <c r="A81" s="192" t="s">
        <v>33</v>
      </c>
      <c r="B81" s="106">
        <f>B82</f>
        <v>2</v>
      </c>
      <c r="C81" s="107">
        <f>C82</f>
        <v>2</v>
      </c>
      <c r="D81" s="108">
        <f t="shared" si="141"/>
        <v>0</v>
      </c>
      <c r="E81" s="109">
        <f t="shared" si="142"/>
        <v>0</v>
      </c>
      <c r="F81" s="194">
        <f>F82</f>
        <v>1</v>
      </c>
      <c r="G81" s="195">
        <f>G82</f>
        <v>0</v>
      </c>
      <c r="H81" s="110">
        <f t="shared" si="143"/>
        <v>1</v>
      </c>
      <c r="I81" s="111" t="str">
        <f t="shared" si="144"/>
        <v>n/a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2</v>
      </c>
      <c r="C82" s="216">
        <v>2</v>
      </c>
      <c r="D82" s="130">
        <f t="shared" si="141"/>
        <v>0</v>
      </c>
      <c r="E82" s="217">
        <f t="shared" si="142"/>
        <v>0</v>
      </c>
      <c r="F82" s="218">
        <v>1</v>
      </c>
      <c r="G82" s="219">
        <v>0</v>
      </c>
      <c r="H82" s="220">
        <f t="shared" si="143"/>
        <v>1</v>
      </c>
      <c r="I82" s="221" t="str">
        <f t="shared" si="144"/>
        <v>n/a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11</v>
      </c>
      <c r="C83" s="65">
        <f>C84+C91</f>
        <v>8</v>
      </c>
      <c r="D83" s="66">
        <f t="shared" si="141"/>
        <v>3</v>
      </c>
      <c r="E83" s="67">
        <f t="shared" si="142"/>
        <v>0.375</v>
      </c>
      <c r="F83" s="68">
        <f>F84+F91</f>
        <v>2</v>
      </c>
      <c r="G83" s="69">
        <f>G84+G91</f>
        <v>0</v>
      </c>
      <c r="H83" s="70">
        <f t="shared" si="143"/>
        <v>2</v>
      </c>
      <c r="I83" s="71" t="str">
        <f t="shared" si="144"/>
        <v>n/a</v>
      </c>
      <c r="J83" s="72">
        <f>J84+J91</f>
        <v>0</v>
      </c>
      <c r="K83" s="73">
        <f>K84+K91</f>
        <v>0</v>
      </c>
      <c r="L83" s="74">
        <f t="shared" si="145"/>
        <v>0</v>
      </c>
      <c r="M83" s="75" t="str">
        <f t="shared" si="146"/>
        <v>n/a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25">
      <c r="A84" s="79" t="s">
        <v>7</v>
      </c>
      <c r="B84" s="64">
        <f>B85+B89+B87</f>
        <v>0</v>
      </c>
      <c r="C84" s="65">
        <f>C85+C89+C87</f>
        <v>0</v>
      </c>
      <c r="D84" s="66">
        <f t="shared" si="141"/>
        <v>0</v>
      </c>
      <c r="E84" s="67" t="str">
        <f t="shared" si="142"/>
        <v>n/a</v>
      </c>
      <c r="F84" s="68">
        <f>F85+F89+F87</f>
        <v>0</v>
      </c>
      <c r="G84" s="69">
        <f>G85+G89+G87</f>
        <v>0</v>
      </c>
      <c r="H84" s="70">
        <f t="shared" si="143"/>
        <v>0</v>
      </c>
      <c r="I84" s="71" t="str">
        <f t="shared" si="144"/>
        <v>n/a</v>
      </c>
      <c r="J84" s="72">
        <f>J85+J89+J87</f>
        <v>0</v>
      </c>
      <c r="K84" s="73">
        <f>K85+K89+K87</f>
        <v>0</v>
      </c>
      <c r="L84" s="74">
        <f t="shared" si="145"/>
        <v>0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31</v>
      </c>
      <c r="B85" s="91">
        <f>B86</f>
        <v>0</v>
      </c>
      <c r="C85" s="93">
        <f>C86</f>
        <v>0</v>
      </c>
      <c r="D85" s="93">
        <f t="shared" si="141"/>
        <v>0</v>
      </c>
      <c r="E85" s="94" t="str">
        <f t="shared" si="142"/>
        <v>n/a</v>
      </c>
      <c r="F85" s="95">
        <f>F86</f>
        <v>0</v>
      </c>
      <c r="G85" s="97">
        <f>G86</f>
        <v>0</v>
      </c>
      <c r="H85" s="97">
        <f t="shared" si="143"/>
        <v>0</v>
      </c>
      <c r="I85" s="98" t="str">
        <f t="shared" si="144"/>
        <v>n/a</v>
      </c>
      <c r="J85" s="99">
        <f>J86</f>
        <v>0</v>
      </c>
      <c r="K85" s="101">
        <f>K86</f>
        <v>0</v>
      </c>
      <c r="L85" s="101">
        <f t="shared" si="145"/>
        <v>0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20</v>
      </c>
      <c r="B86" s="268">
        <v>0</v>
      </c>
      <c r="C86" s="269">
        <v>0</v>
      </c>
      <c r="D86" s="202">
        <f t="shared" si="141"/>
        <v>0</v>
      </c>
      <c r="E86" s="267" t="str">
        <f t="shared" si="142"/>
        <v>n/a</v>
      </c>
      <c r="F86" s="308">
        <v>0</v>
      </c>
      <c r="G86" s="304">
        <v>0</v>
      </c>
      <c r="H86" s="304">
        <f t="shared" si="143"/>
        <v>0</v>
      </c>
      <c r="I86" s="305" t="str">
        <f t="shared" si="144"/>
        <v>n/a</v>
      </c>
      <c r="J86" s="276">
        <v>0</v>
      </c>
      <c r="K86" s="306">
        <v>0</v>
      </c>
      <c r="L86" s="306">
        <f t="shared" si="145"/>
        <v>0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30</v>
      </c>
      <c r="B87" s="106">
        <f>B88</f>
        <v>0</v>
      </c>
      <c r="C87" s="107">
        <f>C88</f>
        <v>0</v>
      </c>
      <c r="D87" s="108">
        <f>IF(ISERROR(B87-C87),"n/a",B87-C87)</f>
        <v>0</v>
      </c>
      <c r="E87" s="109" t="str">
        <f>IF(ISERROR(D87/C87),"n/a",(D87/C87))</f>
        <v>n/a</v>
      </c>
      <c r="F87" s="194">
        <f>F88</f>
        <v>0</v>
      </c>
      <c r="G87" s="195">
        <f>G88</f>
        <v>0</v>
      </c>
      <c r="H87" s="110">
        <f>IF(ISERROR(F87-G87),"n/a",F87-G87)</f>
        <v>0</v>
      </c>
      <c r="I87" s="111" t="str">
        <f>IF(ISERROR(H87/G87),"n/a",(H87/G87))</f>
        <v>n/a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0</v>
      </c>
      <c r="C88" s="119">
        <v>0</v>
      </c>
      <c r="D88" s="120">
        <f>IF(ISERROR(B88-C88),"n/a",B88-C88)</f>
        <v>0</v>
      </c>
      <c r="E88" s="121" t="str">
        <f>IF(ISERROR(D88/C88),"n/a",(D88/C88))</f>
        <v>n/a</v>
      </c>
      <c r="F88" s="122">
        <v>0</v>
      </c>
      <c r="G88" s="123">
        <v>0</v>
      </c>
      <c r="H88" s="124">
        <f>IF(ISERROR(F88-G88),"n/a",F88-G88)</f>
        <v>0</v>
      </c>
      <c r="I88" s="125" t="str">
        <f>IF(ISERROR(H88/G88),"n/a",(H88/G88))</f>
        <v>n/a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0</v>
      </c>
      <c r="C89" s="107">
        <f>C90</f>
        <v>0</v>
      </c>
      <c r="D89" s="108">
        <f t="shared" ref="D89:D92" si="155">IF(ISERROR(B89-C89),"n/a",B89-C89)</f>
        <v>0</v>
      </c>
      <c r="E89" s="109" t="str">
        <f t="shared" ref="E89:E92" si="156">IF(ISERROR(D89/C89),"n/a",(D89/C89))</f>
        <v>n/a</v>
      </c>
      <c r="F89" s="194">
        <f>F90</f>
        <v>0</v>
      </c>
      <c r="G89" s="195">
        <f>G90</f>
        <v>0</v>
      </c>
      <c r="H89" s="110">
        <f t="shared" ref="H89:H92" si="157">IF(ISERROR(F89-G89),"n/a",F89-G89)</f>
        <v>0</v>
      </c>
      <c r="I89" s="111" t="str">
        <f t="shared" ref="I89:I92" si="158">IF(ISERROR(H89/G89),"n/a",(H89/G89))</f>
        <v>n/a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0</v>
      </c>
      <c r="C90" s="119">
        <v>0</v>
      </c>
      <c r="D90" s="120">
        <f t="shared" si="155"/>
        <v>0</v>
      </c>
      <c r="E90" s="121" t="str">
        <f t="shared" si="156"/>
        <v>n/a</v>
      </c>
      <c r="F90" s="122">
        <v>0</v>
      </c>
      <c r="G90" s="123">
        <v>0</v>
      </c>
      <c r="H90" s="124">
        <f t="shared" si="157"/>
        <v>0</v>
      </c>
      <c r="I90" s="125" t="str">
        <f t="shared" si="158"/>
        <v>n/a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11</v>
      </c>
      <c r="C91" s="65">
        <f>C92+C97+C95</f>
        <v>8</v>
      </c>
      <c r="D91" s="66">
        <f t="shared" si="155"/>
        <v>3</v>
      </c>
      <c r="E91" s="67">
        <f t="shared" si="156"/>
        <v>0.375</v>
      </c>
      <c r="F91" s="68">
        <f>F92+F97+F95</f>
        <v>2</v>
      </c>
      <c r="G91" s="69">
        <f>G92+G97+G95</f>
        <v>0</v>
      </c>
      <c r="H91" s="70">
        <f t="shared" si="157"/>
        <v>2</v>
      </c>
      <c r="I91" s="71" t="str">
        <f t="shared" si="158"/>
        <v>n/a</v>
      </c>
      <c r="J91" s="72">
        <f>J92+J97+J95</f>
        <v>0</v>
      </c>
      <c r="K91" s="73">
        <f>K92+K97+K95</f>
        <v>0</v>
      </c>
      <c r="L91" s="74">
        <f t="shared" si="159"/>
        <v>0</v>
      </c>
      <c r="M91" s="75" t="str">
        <f t="shared" si="160"/>
        <v>n/a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">
      <c r="A92" s="192" t="s">
        <v>31</v>
      </c>
      <c r="B92" s="91">
        <f>SUM(B93:B94)</f>
        <v>11</v>
      </c>
      <c r="C92" s="92">
        <f>SUM(C93:C94)</f>
        <v>8</v>
      </c>
      <c r="D92" s="93">
        <f t="shared" si="155"/>
        <v>3</v>
      </c>
      <c r="E92" s="94">
        <f t="shared" si="156"/>
        <v>0.375</v>
      </c>
      <c r="F92" s="95">
        <f>SUM(F93:F94)</f>
        <v>2</v>
      </c>
      <c r="G92" s="96">
        <f>SUM(G93:G94)</f>
        <v>0</v>
      </c>
      <c r="H92" s="97">
        <f t="shared" si="157"/>
        <v>2</v>
      </c>
      <c r="I92" s="98" t="str">
        <f t="shared" si="158"/>
        <v>n/a</v>
      </c>
      <c r="J92" s="99">
        <f>SUM(J93:J94)</f>
        <v>0</v>
      </c>
      <c r="K92" s="100">
        <f>SUM(K93:K94)</f>
        <v>0</v>
      </c>
      <c r="L92" s="101">
        <f t="shared" si="159"/>
        <v>0</v>
      </c>
      <c r="M92" s="102" t="str">
        <f t="shared" si="160"/>
        <v>n/a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">
      <c r="A93" s="41" t="s">
        <v>20</v>
      </c>
      <c r="B93" s="268">
        <v>11</v>
      </c>
      <c r="C93" s="269">
        <v>8</v>
      </c>
      <c r="D93" s="270">
        <f>IF(ISERROR(B93-C93),"n/a",B93-C93)</f>
        <v>3</v>
      </c>
      <c r="E93" s="271">
        <f>IF(ISERROR(D93/C93),"n/a",(D93/C93))</f>
        <v>0.375</v>
      </c>
      <c r="F93" s="272">
        <v>2</v>
      </c>
      <c r="G93" s="273">
        <v>0</v>
      </c>
      <c r="H93" s="274">
        <v>0</v>
      </c>
      <c r="I93" s="275" t="str">
        <f>IF(ISERROR(H93/G93),"n/a",(H93/G93))</f>
        <v>n/a</v>
      </c>
      <c r="J93" s="276">
        <v>0</v>
      </c>
      <c r="K93" s="277">
        <v>0</v>
      </c>
      <c r="L93" s="278">
        <f>IF(ISERROR(J93-K93),"n/a",J93-K93)</f>
        <v>0</v>
      </c>
      <c r="M93" s="279" t="str">
        <f>IF(ISERROR(L93/K93),"n/a",(L93/K93))</f>
        <v>n/a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">
      <c r="A94" s="41" t="s">
        <v>23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0</v>
      </c>
      <c r="C95" s="107">
        <f>C96</f>
        <v>0</v>
      </c>
      <c r="D95" s="108">
        <f>IF(ISERROR(B95-C95),"n/a",B95-C95)</f>
        <v>0</v>
      </c>
      <c r="E95" s="109" t="str">
        <f>IF(ISERROR(D95/C95),"n/a",(D95/C95))</f>
        <v>n/a</v>
      </c>
      <c r="F95" s="194">
        <f>F96</f>
        <v>0</v>
      </c>
      <c r="G95" s="195">
        <f>G96</f>
        <v>0</v>
      </c>
      <c r="H95" s="110">
        <f>IF(ISERROR(F95-G95),"n/a",F95-G95)</f>
        <v>0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0</v>
      </c>
      <c r="C96" s="119">
        <v>0</v>
      </c>
      <c r="D96" s="120">
        <f>IF(ISERROR(B96-C96),"n/a",B96-C96)</f>
        <v>0</v>
      </c>
      <c r="E96" s="121" t="str">
        <f>IF(ISERROR(D96/C96),"n/a",(D96/C96))</f>
        <v>n/a</v>
      </c>
      <c r="F96" s="122">
        <v>0</v>
      </c>
      <c r="G96" s="123">
        <v>0</v>
      </c>
      <c r="H96" s="124">
        <f>IF(ISERROR(F96-G96),"n/a",F96-G96)</f>
        <v>0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0</v>
      </c>
      <c r="C97" s="107">
        <f>C98</f>
        <v>0</v>
      </c>
      <c r="D97" s="108">
        <f t="shared" ref="D97:D98" si="165">IF(ISERROR(B97-C97),"n/a",B97-C97)</f>
        <v>0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0</v>
      </c>
      <c r="C98" s="216">
        <v>0</v>
      </c>
      <c r="D98" s="130">
        <f t="shared" si="165"/>
        <v>0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146">
        <v>0</v>
      </c>
      <c r="S98" s="147">
        <v>0</v>
      </c>
      <c r="T98" s="148">
        <f t="shared" si="173"/>
        <v>0</v>
      </c>
      <c r="U98" s="207" t="str">
        <f t="shared" si="174"/>
        <v>n/a</v>
      </c>
    </row>
    <row r="99" spans="1:22" ht="40.5" hidden="1" customHeight="1" thickBot="1" x14ac:dyDescent="0.25">
      <c r="A99" s="63" t="s">
        <v>76</v>
      </c>
      <c r="B99" s="64">
        <f>SUM(B100:B100)</f>
        <v>0</v>
      </c>
      <c r="C99" s="65">
        <f>SUM(C100:C100)</f>
        <v>0</v>
      </c>
      <c r="D99" s="66">
        <f>IF(ISERROR(B99-C99),"n/a",B99-C99)</f>
        <v>0</v>
      </c>
      <c r="E99" s="67" t="str">
        <f>IF(ISERROR(D99/C99),"n/a",(D99/C99))</f>
        <v>n/a</v>
      </c>
      <c r="F99" s="68">
        <f>SUM(F100:F100)</f>
        <v>0</v>
      </c>
      <c r="G99" s="69">
        <f>SUM(G100:G100)</f>
        <v>0</v>
      </c>
      <c r="H99" s="70">
        <f>IF(ISERROR(F99-G99),"n/a",F99-G99)</f>
        <v>0</v>
      </c>
      <c r="I99" s="71" t="str">
        <f>IF(ISERROR(H99/G99),"n/a",(H99/G99))</f>
        <v>n/a</v>
      </c>
      <c r="J99" s="72">
        <f>SUM(J100:J100)</f>
        <v>0</v>
      </c>
      <c r="K99" s="73">
        <f>SUM(K100:K100)</f>
        <v>0</v>
      </c>
      <c r="L99" s="74">
        <f>IF(ISERROR(J99-K99),"n/a",J99-K99)</f>
        <v>0</v>
      </c>
      <c r="M99" s="75" t="str">
        <f>IF(ISERROR(L99/K99),"n/a",(L99/K99))</f>
        <v>n/a</v>
      </c>
      <c r="N99" s="76">
        <f>SUM(N100:N100)</f>
        <v>0</v>
      </c>
      <c r="O99" s="77">
        <f>SUM(O100:O100)</f>
        <v>0</v>
      </c>
      <c r="P99" s="78">
        <f>IF(ISERROR(N99-O99),"n/a",N99-O99)</f>
        <v>0</v>
      </c>
      <c r="Q99" s="292" t="str">
        <f>IF(ISERROR(P99/O99),"n/a",(P99/O99))</f>
        <v>n/a</v>
      </c>
      <c r="R99" s="136">
        <f>SUM(R100:R100)</f>
        <v>0</v>
      </c>
      <c r="S99" s="138">
        <f>SUM(S100:S100)</f>
        <v>0</v>
      </c>
      <c r="T99" s="139">
        <f>IF(ISERROR(R99-S99),"n/a",R99-S99)</f>
        <v>0</v>
      </c>
      <c r="U99" s="204" t="str">
        <f>IF(ISERROR(T99/S99),"n/a",(T99/S99))</f>
        <v>n/a</v>
      </c>
    </row>
    <row r="100" spans="1:22" ht="20.25" hidden="1" customHeight="1" thickBot="1" x14ac:dyDescent="0.25">
      <c r="A100" s="79" t="s">
        <v>8</v>
      </c>
      <c r="B100" s="64">
        <f>B101+B106+B104</f>
        <v>0</v>
      </c>
      <c r="C100" s="65">
        <f>C101+C106+C104</f>
        <v>0</v>
      </c>
      <c r="D100" s="66">
        <f t="shared" ref="D100:D101" si="175">IF(ISERROR(B100-C100),"n/a",B100-C100)</f>
        <v>0</v>
      </c>
      <c r="E100" s="67" t="str">
        <f t="shared" ref="E100:E101" si="176">IF(ISERROR(D100/C100),"n/a",(D100/C100))</f>
        <v>n/a</v>
      </c>
      <c r="F100" s="68">
        <f>F101+F106+F104</f>
        <v>0</v>
      </c>
      <c r="G100" s="69">
        <f>G101+G106+G104</f>
        <v>0</v>
      </c>
      <c r="H100" s="70">
        <f t="shared" ref="H100:H101" si="177">IF(ISERROR(F100-G100),"n/a",F100-G100)</f>
        <v>0</v>
      </c>
      <c r="I100" s="71" t="str">
        <f t="shared" ref="I100:I101" si="178">IF(ISERROR(H100/G100),"n/a",(H100/G100))</f>
        <v>n/a</v>
      </c>
      <c r="J100" s="72">
        <f>J101+J106+J104</f>
        <v>0</v>
      </c>
      <c r="K100" s="73">
        <f>K101+K106+K104</f>
        <v>0</v>
      </c>
      <c r="L100" s="74">
        <f t="shared" ref="L100:L101" si="179">IF(ISERROR(J100-K100),"n/a",J100-K100)</f>
        <v>0</v>
      </c>
      <c r="M100" s="75" t="str">
        <f t="shared" ref="M100:M101" si="180">IF(ISERROR(L100/K100),"n/a",(L100/K100))</f>
        <v>n/a</v>
      </c>
      <c r="N100" s="76">
        <f>N101+N106+N104</f>
        <v>0</v>
      </c>
      <c r="O100" s="77">
        <f>O101+O106+O104</f>
        <v>0</v>
      </c>
      <c r="P100" s="78">
        <f t="shared" ref="P100:P103" si="181">IF(ISERROR(N100-O100),"n/a",N100-O100)</f>
        <v>0</v>
      </c>
      <c r="Q100" s="292" t="str">
        <f t="shared" ref="Q100:Q103" si="182">IF(ISERROR(P100/O100),"n/a",(P100/O100))</f>
        <v>n/a</v>
      </c>
      <c r="R100" s="136">
        <f>R101+R106+R104</f>
        <v>0</v>
      </c>
      <c r="S100" s="138">
        <f>S101+S106+S104</f>
        <v>0</v>
      </c>
      <c r="T100" s="139">
        <f t="shared" ref="T100:T103" si="183">IF(ISERROR(R100-S100),"n/a",R100-S100)</f>
        <v>0</v>
      </c>
      <c r="U100" s="204" t="str">
        <f t="shared" ref="U100:U103" si="184">IF(ISERROR(T100/S100),"n/a",(T100/S100))</f>
        <v>n/a</v>
      </c>
    </row>
    <row r="101" spans="1:22" ht="27.75" hidden="1" customHeight="1" x14ac:dyDescent="0.2">
      <c r="A101" s="192" t="s">
        <v>31</v>
      </c>
      <c r="B101" s="91">
        <f>SUM(B102:B103)</f>
        <v>0</v>
      </c>
      <c r="C101" s="92">
        <f>SUM(C102:C103)</f>
        <v>0</v>
      </c>
      <c r="D101" s="93">
        <f t="shared" si="175"/>
        <v>0</v>
      </c>
      <c r="E101" s="94" t="str">
        <f t="shared" si="176"/>
        <v>n/a</v>
      </c>
      <c r="F101" s="95">
        <f>SUM(F102:F103)</f>
        <v>0</v>
      </c>
      <c r="G101" s="96">
        <f>SUM(G102:G103)</f>
        <v>0</v>
      </c>
      <c r="H101" s="97">
        <f t="shared" si="177"/>
        <v>0</v>
      </c>
      <c r="I101" s="98" t="str">
        <f t="shared" si="178"/>
        <v>n/a</v>
      </c>
      <c r="J101" s="99">
        <f>SUM(J102:J103)</f>
        <v>0</v>
      </c>
      <c r="K101" s="100">
        <f>SUM(K102:K103)</f>
        <v>0</v>
      </c>
      <c r="L101" s="101">
        <f t="shared" si="179"/>
        <v>0</v>
      </c>
      <c r="M101" s="102" t="str">
        <f t="shared" si="180"/>
        <v>n/a</v>
      </c>
      <c r="N101" s="103">
        <f>SUM(N102:N103)</f>
        <v>0</v>
      </c>
      <c r="O101" s="104">
        <f>SUM(O102:O103)</f>
        <v>0</v>
      </c>
      <c r="P101" s="105">
        <f t="shared" si="181"/>
        <v>0</v>
      </c>
      <c r="Q101" s="293" t="str">
        <f t="shared" si="182"/>
        <v>n/a</v>
      </c>
      <c r="R101" s="137">
        <f>SUM(R102:R103)</f>
        <v>0</v>
      </c>
      <c r="S101" s="140">
        <f>SUM(S102:S103)</f>
        <v>0</v>
      </c>
      <c r="T101" s="141">
        <f t="shared" si="183"/>
        <v>0</v>
      </c>
      <c r="U101" s="205" t="str">
        <f t="shared" si="184"/>
        <v>n/a</v>
      </c>
    </row>
    <row r="102" spans="1:22" hidden="1" x14ac:dyDescent="0.2">
      <c r="A102" s="41" t="s">
        <v>20</v>
      </c>
      <c r="B102" s="268">
        <v>0</v>
      </c>
      <c r="C102" s="269">
        <v>0</v>
      </c>
      <c r="D102" s="270">
        <f>IF(ISERROR(B102-C102),"n/a",B102-C102)</f>
        <v>0</v>
      </c>
      <c r="E102" s="271" t="str">
        <f>IF(ISERROR(D102/C102),"n/a",(D102/C102))</f>
        <v>n/a</v>
      </c>
      <c r="F102" s="272">
        <v>0</v>
      </c>
      <c r="G102" s="273">
        <v>0</v>
      </c>
      <c r="H102" s="274">
        <f>IF(ISERROR(F102-G102),"n/a",F102-G102)</f>
        <v>0</v>
      </c>
      <c r="I102" s="275" t="str">
        <f>IF(ISERROR(H102/G102),"n/a",(H102/G102))</f>
        <v>n/a</v>
      </c>
      <c r="J102" s="276">
        <v>0</v>
      </c>
      <c r="K102" s="277">
        <v>0</v>
      </c>
      <c r="L102" s="278">
        <v>0</v>
      </c>
      <c r="M102" s="279" t="str">
        <f>IF(ISERROR(L102/K102),"n/a",(L102/K102))</f>
        <v>n/a</v>
      </c>
      <c r="N102" s="284">
        <v>0</v>
      </c>
      <c r="O102" s="285">
        <v>0</v>
      </c>
      <c r="P102" s="286">
        <f t="shared" si="181"/>
        <v>0</v>
      </c>
      <c r="Q102" s="296" t="str">
        <f t="shared" si="182"/>
        <v>n/a</v>
      </c>
      <c r="R102" s="287">
        <v>0</v>
      </c>
      <c r="S102" s="288">
        <v>0</v>
      </c>
      <c r="T102" s="289">
        <f t="shared" si="183"/>
        <v>0</v>
      </c>
      <c r="U102" s="290" t="str">
        <f t="shared" si="184"/>
        <v>n/a</v>
      </c>
    </row>
    <row r="103" spans="1:22" hidden="1" x14ac:dyDescent="0.2">
      <c r="A103" s="231" t="s">
        <v>23</v>
      </c>
      <c r="B103" s="232">
        <v>0</v>
      </c>
      <c r="C103" s="233">
        <v>0</v>
      </c>
      <c r="D103" s="234">
        <f>IF(ISERROR(B103-C103),"n/a",B103-C103)</f>
        <v>0</v>
      </c>
      <c r="E103" s="235" t="str">
        <f>IF(ISERROR(D103/C103),"n/a",(D103/C103))</f>
        <v>n/a</v>
      </c>
      <c r="F103" s="236">
        <v>0</v>
      </c>
      <c r="G103" s="237">
        <v>0</v>
      </c>
      <c r="H103" s="238">
        <f>IF(ISERROR(F103-G103),"n/a",F103-G103)</f>
        <v>0</v>
      </c>
      <c r="I103" s="239" t="str">
        <f>IF(ISERROR(H103/G103),"n/a",(H103/G103))</f>
        <v>n/a</v>
      </c>
      <c r="J103" s="240">
        <v>0</v>
      </c>
      <c r="K103" s="241">
        <v>0</v>
      </c>
      <c r="L103" s="242">
        <f>IF(ISERROR(J103-K103),"n/a",J103-K103)</f>
        <v>0</v>
      </c>
      <c r="M103" s="243" t="str">
        <f>IF(ISERROR(L103/K103),"n/a",(L103/K103))</f>
        <v>n/a</v>
      </c>
      <c r="N103" s="103">
        <v>0</v>
      </c>
      <c r="O103" s="104">
        <v>0</v>
      </c>
      <c r="P103" s="105">
        <f t="shared" si="181"/>
        <v>0</v>
      </c>
      <c r="Q103" s="293" t="str">
        <f t="shared" si="182"/>
        <v>n/a</v>
      </c>
      <c r="R103" s="137">
        <v>0</v>
      </c>
      <c r="S103" s="140">
        <v>0</v>
      </c>
      <c r="T103" s="141">
        <f t="shared" si="183"/>
        <v>0</v>
      </c>
      <c r="U103" s="205" t="str">
        <f t="shared" si="184"/>
        <v>n/a</v>
      </c>
    </row>
    <row r="104" spans="1:22" s="83" customFormat="1" ht="27.75" hidden="1" customHeight="1" x14ac:dyDescent="0.2">
      <c r="A104" s="193" t="s">
        <v>30</v>
      </c>
      <c r="B104" s="106">
        <f>B105</f>
        <v>0</v>
      </c>
      <c r="C104" s="107">
        <f>C105</f>
        <v>0</v>
      </c>
      <c r="D104" s="108">
        <f>IF(ISERROR(B104-C104),"n/a",B104-C104)</f>
        <v>0</v>
      </c>
      <c r="E104" s="109" t="str">
        <f>IF(ISERROR(D104/C104),"n/a",(D104/C104))</f>
        <v>n/a</v>
      </c>
      <c r="F104" s="194">
        <f>F105</f>
        <v>0</v>
      </c>
      <c r="G104" s="195">
        <f>G105</f>
        <v>0</v>
      </c>
      <c r="H104" s="110">
        <f>IF(ISERROR(F104-G104),"n/a",F104-G104)</f>
        <v>0</v>
      </c>
      <c r="I104" s="111" t="str">
        <f>IF(ISERROR(H104/G104),"n/a",(H104/G104))</f>
        <v>n/a</v>
      </c>
      <c r="J104" s="196">
        <f>J105</f>
        <v>0</v>
      </c>
      <c r="K104" s="197">
        <f>K105</f>
        <v>0</v>
      </c>
      <c r="L104" s="112">
        <f>IF(ISERROR(J104-K104),"n/a",J104-K104)</f>
        <v>0</v>
      </c>
      <c r="M104" s="113" t="str">
        <f>IF(ISERROR(L104/K104),"n/a",(L104/K104))</f>
        <v>n/a</v>
      </c>
      <c r="N104" s="198">
        <f>N105</f>
        <v>0</v>
      </c>
      <c r="O104" s="199">
        <f>O105</f>
        <v>0</v>
      </c>
      <c r="P104" s="114">
        <f>IF(ISERROR(N104-O104),"n/a",N104-O104)</f>
        <v>0</v>
      </c>
      <c r="Q104" s="294" t="str">
        <f>IF(ISERROR(P104/O104),"n/a",(P104/O104))</f>
        <v>n/a</v>
      </c>
      <c r="R104" s="200">
        <f>R105</f>
        <v>0</v>
      </c>
      <c r="S104" s="201">
        <f>S105</f>
        <v>0</v>
      </c>
      <c r="T104" s="142">
        <f>IF(ISERROR(R104-S104),"n/a",R104-S104)</f>
        <v>0</v>
      </c>
      <c r="U104" s="206" t="str">
        <f>IF(ISERROR(T104/S104),"n/a",(T104/S104))</f>
        <v>n/a</v>
      </c>
      <c r="V104" s="302"/>
    </row>
    <row r="105" spans="1:22" s="83" customFormat="1" hidden="1" x14ac:dyDescent="0.2">
      <c r="A105" s="41" t="s">
        <v>20</v>
      </c>
      <c r="B105" s="118">
        <v>0</v>
      </c>
      <c r="C105" s="119">
        <v>0</v>
      </c>
      <c r="D105" s="120">
        <f>IF(ISERROR(B105-C105),"n/a",B105-C105)</f>
        <v>0</v>
      </c>
      <c r="E105" s="121" t="str">
        <f>IF(ISERROR(D105/C105),"n/a",(D105/C105))</f>
        <v>n/a</v>
      </c>
      <c r="F105" s="122">
        <v>0</v>
      </c>
      <c r="G105" s="123">
        <v>0</v>
      </c>
      <c r="H105" s="124">
        <f>IF(ISERROR(F105-G105),"n/a",F105-G105)</f>
        <v>0</v>
      </c>
      <c r="I105" s="125" t="str">
        <f>IF(ISERROR(H105/G105),"n/a",(H105/G105))</f>
        <v>n/a</v>
      </c>
      <c r="J105" s="126">
        <v>0</v>
      </c>
      <c r="K105" s="127">
        <v>0</v>
      </c>
      <c r="L105" s="128">
        <f>IF(ISERROR(J105-K105),"n/a",J105-K105)</f>
        <v>0</v>
      </c>
      <c r="M105" s="129" t="str">
        <f>IF(ISERROR(L105/K105),"n/a",(L105/K105))</f>
        <v>n/a</v>
      </c>
      <c r="N105" s="143">
        <v>0</v>
      </c>
      <c r="O105" s="144">
        <v>0</v>
      </c>
      <c r="P105" s="145">
        <f>IF(ISERROR(N105-O105),"n/a",N105-O105)</f>
        <v>0</v>
      </c>
      <c r="Q105" s="295" t="str">
        <f>IF(ISERROR(P105/O105),"n/a",(P105/O105))</f>
        <v>n/a</v>
      </c>
      <c r="R105" s="146">
        <v>0</v>
      </c>
      <c r="S105" s="147">
        <v>0</v>
      </c>
      <c r="T105" s="148">
        <f>IF(ISERROR(R105-S105),"n/a",R105-S105)</f>
        <v>0</v>
      </c>
      <c r="U105" s="207" t="str">
        <f>IF(ISERROR(T105/S105),"n/a",(T105/S105))</f>
        <v>n/a</v>
      </c>
      <c r="V105" s="302"/>
    </row>
    <row r="106" spans="1:22" s="83" customFormat="1" ht="27.75" hidden="1" customHeight="1" x14ac:dyDescent="0.2">
      <c r="A106" s="192" t="s">
        <v>33</v>
      </c>
      <c r="B106" s="106">
        <f>B107</f>
        <v>0</v>
      </c>
      <c r="C106" s="107">
        <f>C107</f>
        <v>0</v>
      </c>
      <c r="D106" s="108">
        <f t="shared" ref="D106:D107" si="185">IF(ISERROR(B106-C106),"n/a",B106-C106)</f>
        <v>0</v>
      </c>
      <c r="E106" s="109" t="str">
        <f t="shared" ref="E106:E107" si="186">IF(ISERROR(D106/C106),"n/a",(D106/C106))</f>
        <v>n/a</v>
      </c>
      <c r="F106" s="194">
        <f>F107</f>
        <v>0</v>
      </c>
      <c r="G106" s="195">
        <f>G107</f>
        <v>0</v>
      </c>
      <c r="H106" s="110">
        <f t="shared" ref="H106:H107" si="187">IF(ISERROR(F106-G106),"n/a",F106-G106)</f>
        <v>0</v>
      </c>
      <c r="I106" s="111" t="str">
        <f t="shared" ref="I106:I107" si="188">IF(ISERROR(H106/G106),"n/a",(H106/G106))</f>
        <v>n/a</v>
      </c>
      <c r="J106" s="196">
        <f>J107</f>
        <v>0</v>
      </c>
      <c r="K106" s="197">
        <f>K107</f>
        <v>0</v>
      </c>
      <c r="L106" s="112">
        <f t="shared" ref="L106:L107" si="189">IF(ISERROR(J106-K106),"n/a",J106-K106)</f>
        <v>0</v>
      </c>
      <c r="M106" s="113" t="str">
        <f t="shared" ref="M106:M107" si="190">IF(ISERROR(L106/K106),"n/a",(L106/K106))</f>
        <v>n/a</v>
      </c>
      <c r="N106" s="198">
        <f>N107</f>
        <v>0</v>
      </c>
      <c r="O106" s="199">
        <f>O107</f>
        <v>0</v>
      </c>
      <c r="P106" s="114">
        <f t="shared" ref="P106:P107" si="191">IF(ISERROR(N106-O106),"n/a",N106-O106)</f>
        <v>0</v>
      </c>
      <c r="Q106" s="294" t="str">
        <f t="shared" ref="Q106:Q107" si="192">IF(ISERROR(P106/O106),"n/a",(P106/O106))</f>
        <v>n/a</v>
      </c>
      <c r="R106" s="200">
        <f>R107</f>
        <v>0</v>
      </c>
      <c r="S106" s="201">
        <f>S107</f>
        <v>0</v>
      </c>
      <c r="T106" s="142">
        <f t="shared" ref="T106:T107" si="193">IF(ISERROR(R106-S106),"n/a",R106-S106)</f>
        <v>0</v>
      </c>
      <c r="U106" s="206" t="str">
        <f t="shared" ref="U106:U107" si="194">IF(ISERROR(T106/S106),"n/a",(T106/S106))</f>
        <v>n/a</v>
      </c>
      <c r="V106" s="302"/>
    </row>
    <row r="107" spans="1:22" s="83" customFormat="1" ht="13.5" hidden="1" thickBot="1" x14ac:dyDescent="0.25">
      <c r="A107" s="214" t="s">
        <v>20</v>
      </c>
      <c r="B107" s="215">
        <v>0</v>
      </c>
      <c r="C107" s="216">
        <v>0</v>
      </c>
      <c r="D107" s="130">
        <f t="shared" si="185"/>
        <v>0</v>
      </c>
      <c r="E107" s="217" t="str">
        <f t="shared" si="186"/>
        <v>n/a</v>
      </c>
      <c r="F107" s="218">
        <v>0</v>
      </c>
      <c r="G107" s="219">
        <v>0</v>
      </c>
      <c r="H107" s="220">
        <f t="shared" si="187"/>
        <v>0</v>
      </c>
      <c r="I107" s="221" t="str">
        <f t="shared" si="188"/>
        <v>n/a</v>
      </c>
      <c r="J107" s="222">
        <v>0</v>
      </c>
      <c r="K107" s="223">
        <v>0</v>
      </c>
      <c r="L107" s="224">
        <f t="shared" si="189"/>
        <v>0</v>
      </c>
      <c r="M107" s="225" t="str">
        <f t="shared" si="190"/>
        <v>n/a</v>
      </c>
      <c r="N107" s="226">
        <v>0</v>
      </c>
      <c r="O107" s="227">
        <v>0</v>
      </c>
      <c r="P107" s="228">
        <f t="shared" si="191"/>
        <v>0</v>
      </c>
      <c r="Q107" s="297" t="str">
        <f t="shared" si="192"/>
        <v>n/a</v>
      </c>
      <c r="R107" s="149">
        <v>0</v>
      </c>
      <c r="S107" s="150">
        <v>0</v>
      </c>
      <c r="T107" s="151">
        <f t="shared" si="193"/>
        <v>0</v>
      </c>
      <c r="U107" s="208" t="str">
        <f t="shared" si="194"/>
        <v>n/a</v>
      </c>
      <c r="V107" s="302"/>
    </row>
    <row r="108" spans="1:22" s="81" customFormat="1" x14ac:dyDescent="0.2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00"/>
    </row>
    <row r="115" spans="1:22" s="83" customFormat="1" x14ac:dyDescent="0.2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302"/>
    </row>
    <row r="116" spans="1:22" s="83" customFormat="1" x14ac:dyDescent="0.2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302"/>
    </row>
    <row r="117" spans="1:22" s="83" customFormat="1" x14ac:dyDescent="0.2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302"/>
    </row>
    <row r="118" spans="1:22" s="83" customFormat="1" x14ac:dyDescent="0.2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302"/>
    </row>
    <row r="119" spans="1:22" s="83" customFormat="1" x14ac:dyDescent="0.2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302"/>
    </row>
    <row r="120" spans="1:22" s="83" customFormat="1" x14ac:dyDescent="0.2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302"/>
    </row>
    <row r="135" spans="1:22" s="83" customFormat="1" x14ac:dyDescent="0.2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302"/>
    </row>
    <row r="136" spans="1:22" s="83" customFormat="1" x14ac:dyDescent="0.2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302"/>
    </row>
    <row r="137" spans="1:22" s="83" customFormat="1" x14ac:dyDescent="0.2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47" spans="1:22" s="83" customFormat="1" x14ac:dyDescent="0.2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302"/>
    </row>
    <row r="148" spans="1:22" s="83" customFormat="1" x14ac:dyDescent="0.2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302"/>
    </row>
    <row r="149" spans="1:22" s="83" customFormat="1" x14ac:dyDescent="0.2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302"/>
    </row>
    <row r="150" spans="1:22" s="83" customFormat="1" x14ac:dyDescent="0.2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81" priority="102" stopIfTrue="1">
      <formula>LEN(TRIM(B9))=0</formula>
    </cfRule>
  </conditionalFormatting>
  <conditionalFormatting sqref="B35:U35 D36:E37 N36:U37">
    <cfRule type="containsBlanks" dxfId="80" priority="93" stopIfTrue="1">
      <formula>LEN(TRIM(B35))=0</formula>
    </cfRule>
  </conditionalFormatting>
  <conditionalFormatting sqref="B75:U75">
    <cfRule type="containsBlanks" dxfId="79" priority="92" stopIfTrue="1">
      <formula>LEN(TRIM(B75))=0</formula>
    </cfRule>
  </conditionalFormatting>
  <conditionalFormatting sqref="B76:U76 N77:U78">
    <cfRule type="containsBlanks" dxfId="78" priority="91" stopIfTrue="1">
      <formula>LEN(TRIM(B76))=0</formula>
    </cfRule>
  </conditionalFormatting>
  <conditionalFormatting sqref="D45:E45 H45:I45 L45:M45 P45:Q45 T45:U45 B44:N44 P44:U44 B43 D43:U43">
    <cfRule type="containsBlanks" dxfId="77" priority="90" stopIfTrue="1">
      <formula>LEN(TRIM(B43))=0</formula>
    </cfRule>
  </conditionalFormatting>
  <conditionalFormatting sqref="B51:U51 N52:U53">
    <cfRule type="containsBlanks" dxfId="76" priority="88" stopIfTrue="1">
      <formula>LEN(TRIM(B51))=0</formula>
    </cfRule>
  </conditionalFormatting>
  <conditionalFormatting sqref="B50:U50">
    <cfRule type="containsBlanks" dxfId="75" priority="89" stopIfTrue="1">
      <formula>LEN(TRIM(B50))=0</formula>
    </cfRule>
  </conditionalFormatting>
  <conditionalFormatting sqref="B11 D11:U11">
    <cfRule type="containsBlanks" dxfId="74" priority="87" stopIfTrue="1">
      <formula>LEN(TRIM(B11))=0</formula>
    </cfRule>
  </conditionalFormatting>
  <conditionalFormatting sqref="B19:U19 D20:E21 N20:U21">
    <cfRule type="containsBlanks" dxfId="73" priority="85" stopIfTrue="1">
      <formula>LEN(TRIM(B19))=0</formula>
    </cfRule>
  </conditionalFormatting>
  <conditionalFormatting sqref="B18 D18:U18">
    <cfRule type="containsBlanks" dxfId="72" priority="86" stopIfTrue="1">
      <formula>LEN(TRIM(B18))=0</formula>
    </cfRule>
  </conditionalFormatting>
  <conditionalFormatting sqref="B20:C21 F20:M21">
    <cfRule type="containsBlanks" dxfId="71" priority="84" stopIfTrue="1">
      <formula>LEN(TRIM(B20))=0</formula>
    </cfRule>
  </conditionalFormatting>
  <conditionalFormatting sqref="B36:C37 F36:M37">
    <cfRule type="containsBlanks" dxfId="70" priority="83" stopIfTrue="1">
      <formula>LEN(TRIM(B36))=0</formula>
    </cfRule>
  </conditionalFormatting>
  <conditionalFormatting sqref="B52:M53">
    <cfRule type="containsBlanks" dxfId="69" priority="82" stopIfTrue="1">
      <formula>LEN(TRIM(B52))=0</formula>
    </cfRule>
  </conditionalFormatting>
  <conditionalFormatting sqref="B77:M78">
    <cfRule type="containsBlanks" dxfId="68" priority="81" stopIfTrue="1">
      <formula>LEN(TRIM(B77))=0</formula>
    </cfRule>
  </conditionalFormatting>
  <conditionalFormatting sqref="B45">
    <cfRule type="containsBlanks" dxfId="67" priority="78" stopIfTrue="1">
      <formula>LEN(TRIM(B45))=0</formula>
    </cfRule>
  </conditionalFormatting>
  <conditionalFormatting sqref="F45">
    <cfRule type="containsBlanks" dxfId="66" priority="77" stopIfTrue="1">
      <formula>LEN(TRIM(F45))=0</formula>
    </cfRule>
  </conditionalFormatting>
  <conditionalFormatting sqref="J45">
    <cfRule type="containsBlanks" dxfId="65" priority="76" stopIfTrue="1">
      <formula>LEN(TRIM(J45))=0</formula>
    </cfRule>
  </conditionalFormatting>
  <conditionalFormatting sqref="N45">
    <cfRule type="containsBlanks" dxfId="64" priority="75" stopIfTrue="1">
      <formula>LEN(TRIM(N45))=0</formula>
    </cfRule>
  </conditionalFormatting>
  <conditionalFormatting sqref="R45">
    <cfRule type="containsBlanks" dxfId="63" priority="74" stopIfTrue="1">
      <formula>LEN(TRIM(R45))=0</formula>
    </cfRule>
  </conditionalFormatting>
  <conditionalFormatting sqref="C45">
    <cfRule type="containsBlanks" dxfId="62" priority="73" stopIfTrue="1">
      <formula>LEN(TRIM(C45))=0</formula>
    </cfRule>
  </conditionalFormatting>
  <conditionalFormatting sqref="G45">
    <cfRule type="containsBlanks" dxfId="61" priority="68" stopIfTrue="1">
      <formula>LEN(TRIM(G45))=0</formula>
    </cfRule>
  </conditionalFormatting>
  <conditionalFormatting sqref="K45">
    <cfRule type="containsBlanks" dxfId="60" priority="67" stopIfTrue="1">
      <formula>LEN(TRIM(K45))=0</formula>
    </cfRule>
  </conditionalFormatting>
  <conditionalFormatting sqref="O45">
    <cfRule type="containsBlanks" dxfId="59" priority="66" stopIfTrue="1">
      <formula>LEN(TRIM(O45))=0</formula>
    </cfRule>
  </conditionalFormatting>
  <conditionalFormatting sqref="S45">
    <cfRule type="containsBlanks" dxfId="58" priority="65" stopIfTrue="1">
      <formula>LEN(TRIM(S45))=0</formula>
    </cfRule>
  </conditionalFormatting>
  <conditionalFormatting sqref="P13">
    <cfRule type="containsBlanks" dxfId="57" priority="49" stopIfTrue="1">
      <formula>LEN(TRIM(P13))=0</formula>
    </cfRule>
  </conditionalFormatting>
  <conditionalFormatting sqref="T13">
    <cfRule type="containsBlanks" dxfId="56" priority="48" stopIfTrue="1">
      <formula>LEN(TRIM(T13))=0</formula>
    </cfRule>
  </conditionalFormatting>
  <conditionalFormatting sqref="B12:U12">
    <cfRule type="containsBlanks" dxfId="55" priority="58" stopIfTrue="1">
      <formula>LEN(TRIM(B12))=0</formula>
    </cfRule>
  </conditionalFormatting>
  <conditionalFormatting sqref="E13">
    <cfRule type="containsBlanks" dxfId="54" priority="57" stopIfTrue="1">
      <formula>LEN(TRIM(E13))=0</formula>
    </cfRule>
  </conditionalFormatting>
  <conditionalFormatting sqref="I13">
    <cfRule type="containsBlanks" dxfId="53" priority="56" stopIfTrue="1">
      <formula>LEN(TRIM(I13))=0</formula>
    </cfRule>
  </conditionalFormatting>
  <conditionalFormatting sqref="M13">
    <cfRule type="containsBlanks" dxfId="52" priority="55" stopIfTrue="1">
      <formula>LEN(TRIM(M13))=0</formula>
    </cfRule>
  </conditionalFormatting>
  <conditionalFormatting sqref="Q13">
    <cfRule type="containsBlanks" dxfId="51" priority="54" stopIfTrue="1">
      <formula>LEN(TRIM(Q13))=0</formula>
    </cfRule>
  </conditionalFormatting>
  <conditionalFormatting sqref="U13">
    <cfRule type="containsBlanks" dxfId="50" priority="53" stopIfTrue="1">
      <formula>LEN(TRIM(U13))=0</formula>
    </cfRule>
  </conditionalFormatting>
  <conditionalFormatting sqref="D13">
    <cfRule type="containsBlanks" dxfId="49" priority="52" stopIfTrue="1">
      <formula>LEN(TRIM(D13))=0</formula>
    </cfRule>
  </conditionalFormatting>
  <conditionalFormatting sqref="H13">
    <cfRule type="containsBlanks" dxfId="48" priority="51" stopIfTrue="1">
      <formula>LEN(TRIM(H13))=0</formula>
    </cfRule>
  </conditionalFormatting>
  <conditionalFormatting sqref="L13">
    <cfRule type="containsBlanks" dxfId="47" priority="50" stopIfTrue="1">
      <formula>LEN(TRIM(L13))=0</formula>
    </cfRule>
  </conditionalFormatting>
  <conditionalFormatting sqref="O44">
    <cfRule type="containsBlanks" dxfId="46" priority="47" stopIfTrue="1">
      <formula>LEN(TRIM(O44))=0</formula>
    </cfRule>
  </conditionalFormatting>
  <conditionalFormatting sqref="B62:U65 B58:U58 B70:U73">
    <cfRule type="containsBlanks" dxfId="45" priority="46" stopIfTrue="1">
      <formula>LEN(TRIM(B58))=0</formula>
    </cfRule>
  </conditionalFormatting>
  <conditionalFormatting sqref="D61:E61 H61:I61 L61:M61 P61:Q61 T61:U61 B59:U59 B60:N60 P60:U60">
    <cfRule type="containsBlanks" dxfId="44" priority="45" stopIfTrue="1">
      <formula>LEN(TRIM(B59))=0</formula>
    </cfRule>
  </conditionalFormatting>
  <conditionalFormatting sqref="B67:U67 N68:U69">
    <cfRule type="containsBlanks" dxfId="43" priority="43" stopIfTrue="1">
      <formula>LEN(TRIM(B67))=0</formula>
    </cfRule>
  </conditionalFormatting>
  <conditionalFormatting sqref="B66:U66">
    <cfRule type="containsBlanks" dxfId="42" priority="44" stopIfTrue="1">
      <formula>LEN(TRIM(B66))=0</formula>
    </cfRule>
  </conditionalFormatting>
  <conditionalFormatting sqref="B68:M69">
    <cfRule type="containsBlanks" dxfId="41" priority="42" stopIfTrue="1">
      <formula>LEN(TRIM(B68))=0</formula>
    </cfRule>
  </conditionalFormatting>
  <conditionalFormatting sqref="B61">
    <cfRule type="containsBlanks" dxfId="40" priority="41" stopIfTrue="1">
      <formula>LEN(TRIM(B61))=0</formula>
    </cfRule>
  </conditionalFormatting>
  <conditionalFormatting sqref="F61">
    <cfRule type="containsBlanks" dxfId="39" priority="40" stopIfTrue="1">
      <formula>LEN(TRIM(F61))=0</formula>
    </cfRule>
  </conditionalFormatting>
  <conditionalFormatting sqref="J61">
    <cfRule type="containsBlanks" dxfId="38" priority="39" stopIfTrue="1">
      <formula>LEN(TRIM(J61))=0</formula>
    </cfRule>
  </conditionalFormatting>
  <conditionalFormatting sqref="N61">
    <cfRule type="containsBlanks" dxfId="37" priority="38" stopIfTrue="1">
      <formula>LEN(TRIM(N61))=0</formula>
    </cfRule>
  </conditionalFormatting>
  <conditionalFormatting sqref="R61">
    <cfRule type="containsBlanks" dxfId="36" priority="37" stopIfTrue="1">
      <formula>LEN(TRIM(R61))=0</formula>
    </cfRule>
  </conditionalFormatting>
  <conditionalFormatting sqref="C61">
    <cfRule type="containsBlanks" dxfId="35" priority="36" stopIfTrue="1">
      <formula>LEN(TRIM(C61))=0</formula>
    </cfRule>
  </conditionalFormatting>
  <conditionalFormatting sqref="G61">
    <cfRule type="containsBlanks" dxfId="34" priority="35" stopIfTrue="1">
      <formula>LEN(TRIM(G61))=0</formula>
    </cfRule>
  </conditionalFormatting>
  <conditionalFormatting sqref="K61">
    <cfRule type="containsBlanks" dxfId="33" priority="34" stopIfTrue="1">
      <formula>LEN(TRIM(K61))=0</formula>
    </cfRule>
  </conditionalFormatting>
  <conditionalFormatting sqref="O61">
    <cfRule type="containsBlanks" dxfId="32" priority="33" stopIfTrue="1">
      <formula>LEN(TRIM(O61))=0</formula>
    </cfRule>
  </conditionalFormatting>
  <conditionalFormatting sqref="S61">
    <cfRule type="containsBlanks" dxfId="31" priority="32" stopIfTrue="1">
      <formula>LEN(TRIM(S61))=0</formula>
    </cfRule>
  </conditionalFormatting>
  <conditionalFormatting sqref="O60">
    <cfRule type="containsBlanks" dxfId="30" priority="31" stopIfTrue="1">
      <formula>LEN(TRIM(O60))=0</formula>
    </cfRule>
  </conditionalFormatting>
  <conditionalFormatting sqref="C11">
    <cfRule type="containsBlanks" dxfId="29" priority="30" stopIfTrue="1">
      <formula>LEN(TRIM(C11))=0</formula>
    </cfRule>
  </conditionalFormatting>
  <conditionalFormatting sqref="C18">
    <cfRule type="containsBlanks" dxfId="28" priority="29" stopIfTrue="1">
      <formula>LEN(TRIM(C18))=0</formula>
    </cfRule>
  </conditionalFormatting>
  <conditionalFormatting sqref="C43">
    <cfRule type="containsBlanks" dxfId="27" priority="28" stopIfTrue="1">
      <formula>LEN(TRIM(C43))=0</formula>
    </cfRule>
  </conditionalFormatting>
  <conditionalFormatting sqref="B87:Q90 B83:Q83 B95:Q98">
    <cfRule type="containsBlanks" dxfId="26" priority="27" stopIfTrue="1">
      <formula>LEN(TRIM(B83))=0</formula>
    </cfRule>
  </conditionalFormatting>
  <conditionalFormatting sqref="D86:E86 H86:I86 L86:M86 B84:Q84 B85:N85 P85:Q86">
    <cfRule type="containsBlanks" dxfId="25" priority="26" stopIfTrue="1">
      <formula>LEN(TRIM(B84))=0</formula>
    </cfRule>
  </conditionalFormatting>
  <conditionalFormatting sqref="B92:Q92 N93:Q94">
    <cfRule type="containsBlanks" dxfId="24" priority="24" stopIfTrue="1">
      <formula>LEN(TRIM(B92))=0</formula>
    </cfRule>
  </conditionalFormatting>
  <conditionalFormatting sqref="B91:Q91">
    <cfRule type="containsBlanks" dxfId="23" priority="25" stopIfTrue="1">
      <formula>LEN(TRIM(B91))=0</formula>
    </cfRule>
  </conditionalFormatting>
  <conditionalFormatting sqref="B93:M94">
    <cfRule type="containsBlanks" dxfId="22" priority="23" stopIfTrue="1">
      <formula>LEN(TRIM(B93))=0</formula>
    </cfRule>
  </conditionalFormatting>
  <conditionalFormatting sqref="B86">
    <cfRule type="containsBlanks" dxfId="21" priority="22" stopIfTrue="1">
      <formula>LEN(TRIM(B86))=0</formula>
    </cfRule>
  </conditionalFormatting>
  <conditionalFormatting sqref="F86">
    <cfRule type="containsBlanks" dxfId="20" priority="21" stopIfTrue="1">
      <formula>LEN(TRIM(F86))=0</formula>
    </cfRule>
  </conditionalFormatting>
  <conditionalFormatting sqref="J86">
    <cfRule type="containsBlanks" dxfId="19" priority="20" stopIfTrue="1">
      <formula>LEN(TRIM(J86))=0</formula>
    </cfRule>
  </conditionalFormatting>
  <conditionalFormatting sqref="N86">
    <cfRule type="containsBlanks" dxfId="18" priority="19" stopIfTrue="1">
      <formula>LEN(TRIM(N86))=0</formula>
    </cfRule>
  </conditionalFormatting>
  <conditionalFormatting sqref="C86">
    <cfRule type="containsBlanks" dxfId="17" priority="18" stopIfTrue="1">
      <formula>LEN(TRIM(C86))=0</formula>
    </cfRule>
  </conditionalFormatting>
  <conditionalFormatting sqref="G86">
    <cfRule type="containsBlanks" dxfId="16" priority="17" stopIfTrue="1">
      <formula>LEN(TRIM(G86))=0</formula>
    </cfRule>
  </conditionalFormatting>
  <conditionalFormatting sqref="K86">
    <cfRule type="containsBlanks" dxfId="15" priority="16" stopIfTrue="1">
      <formula>LEN(TRIM(K86))=0</formula>
    </cfRule>
  </conditionalFormatting>
  <conditionalFormatting sqref="O86">
    <cfRule type="containsBlanks" dxfId="14" priority="15" stopIfTrue="1">
      <formula>LEN(TRIM(O86))=0</formula>
    </cfRule>
  </conditionalFormatting>
  <conditionalFormatting sqref="O85">
    <cfRule type="containsBlanks" dxfId="13" priority="14" stopIfTrue="1">
      <formula>LEN(TRIM(O85))=0</formula>
    </cfRule>
  </conditionalFormatting>
  <conditionalFormatting sqref="B104:Q107 B99:Q99">
    <cfRule type="containsBlanks" dxfId="12" priority="13" stopIfTrue="1">
      <formula>LEN(TRIM(B99))=0</formula>
    </cfRule>
  </conditionalFormatting>
  <conditionalFormatting sqref="B100:Q100">
    <cfRule type="containsBlanks" dxfId="11" priority="12" stopIfTrue="1">
      <formula>LEN(TRIM(B100))=0</formula>
    </cfRule>
  </conditionalFormatting>
  <conditionalFormatting sqref="B101:Q101 N102:Q103">
    <cfRule type="containsBlanks" dxfId="10" priority="11" stopIfTrue="1">
      <formula>LEN(TRIM(B101))=0</formula>
    </cfRule>
  </conditionalFormatting>
  <conditionalFormatting sqref="B102:M103">
    <cfRule type="containsBlanks" dxfId="9" priority="10" stopIfTrue="1">
      <formula>LEN(TRIM(B102))=0</formula>
    </cfRule>
  </conditionalFormatting>
  <conditionalFormatting sqref="R104:U107 R99:U99">
    <cfRule type="containsBlanks" dxfId="8" priority="9" stopIfTrue="1">
      <formula>LEN(TRIM(R99))=0</formula>
    </cfRule>
  </conditionalFormatting>
  <conditionalFormatting sqref="R100:U100">
    <cfRule type="containsBlanks" dxfId="7" priority="8" stopIfTrue="1">
      <formula>LEN(TRIM(R100))=0</formula>
    </cfRule>
  </conditionalFormatting>
  <conditionalFormatting sqref="R101:U103">
    <cfRule type="containsBlanks" dxfId="6" priority="7" stopIfTrue="1">
      <formula>LEN(TRIM(R101))=0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5" orientation="portrait" r:id="rId1"/>
  <headerFooter>
    <oddHeader>&amp;C&amp;F
&amp;A&amp;R&amp;P of &amp;N</oddHeader>
    <oddFooter>&amp;LPrepared by: Information Technology Solutions
Job Name: UGAP099AX&amp;RPrepared Date: 9/11/2020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6" t="s">
        <v>9</v>
      </c>
      <c r="B1" s="376"/>
      <c r="C1" s="376"/>
      <c r="D1" s="376"/>
      <c r="E1" s="35"/>
    </row>
    <row r="2" spans="1:5" ht="15.75" x14ac:dyDescent="0.25">
      <c r="A2" s="376" t="s">
        <v>56</v>
      </c>
      <c r="B2" s="376"/>
      <c r="C2" s="376"/>
      <c r="D2" s="376"/>
      <c r="E2" s="35"/>
    </row>
    <row r="3" spans="1:5" s="5" customFormat="1" ht="15.75" x14ac:dyDescent="0.25">
      <c r="A3" s="377" t="str">
        <f>Summary!A3</f>
        <v>Winter 2021</v>
      </c>
      <c r="B3" s="377"/>
      <c r="C3" s="377"/>
      <c r="D3" s="377"/>
      <c r="E3" s="36"/>
    </row>
    <row r="4" spans="1:5" ht="15.75" x14ac:dyDescent="0.25">
      <c r="A4" s="378" t="str">
        <f>Summary!A4</f>
        <v>as of Friday, September 11, 2020</v>
      </c>
      <c r="B4" s="378"/>
      <c r="C4" s="378"/>
      <c r="D4" s="378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1" t="s">
        <v>7</v>
      </c>
      <c r="B6" s="422"/>
      <c r="C6" s="422"/>
      <c r="D6" s="423"/>
      <c r="E6" s="35"/>
    </row>
    <row r="7" spans="1:5" ht="15.75" x14ac:dyDescent="0.25">
      <c r="A7" s="419" t="s">
        <v>12</v>
      </c>
      <c r="B7" s="365" t="str">
        <f>(Summary!B6)</f>
        <v>Winter 2021</v>
      </c>
      <c r="C7" s="366" t="str">
        <f>Summary!C6</f>
        <v>Winter 2020</v>
      </c>
      <c r="D7" s="417" t="s">
        <v>1</v>
      </c>
      <c r="E7" s="35"/>
    </row>
    <row r="8" spans="1:5" ht="15.75" x14ac:dyDescent="0.2">
      <c r="A8" s="420"/>
      <c r="B8" s="87" t="str">
        <f>(Summary!B7)</f>
        <v>as of 9/11/20</v>
      </c>
      <c r="C8" s="353" t="str">
        <f>Summary!C7</f>
        <v>as of 9/11/19</v>
      </c>
      <c r="D8" s="418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1</v>
      </c>
      <c r="C10" s="10">
        <f>IF(ISERROR(Summary!C48/Summary!C10),"n/a",Summary!C48/Summary!C10)</f>
        <v>0.5</v>
      </c>
      <c r="D10" s="12">
        <f>IF(ISERROR(B10-C10),"n/a",B10-C10)</f>
        <v>0.5</v>
      </c>
      <c r="E10" s="35"/>
    </row>
    <row r="11" spans="1:5" ht="15" x14ac:dyDescent="0.2">
      <c r="A11" s="14" t="s">
        <v>14</v>
      </c>
      <c r="B11" s="10">
        <f>IF(ISERROR(Summary!B67/Summary!B48),"n/a",Summary!B67/Summary!B48)</f>
        <v>0</v>
      </c>
      <c r="C11" s="10">
        <f>IF(ISERROR(Summary!C67/Summary!C48),"n/a",Summary!C67/Summary!C48)</f>
        <v>0</v>
      </c>
      <c r="D11" s="12">
        <f>IF(ISERROR(B11-C11),"n/a",B11-C11)</f>
        <v>0</v>
      </c>
      <c r="E11" s="35"/>
    </row>
    <row r="12" spans="1:5" ht="15" x14ac:dyDescent="0.2">
      <c r="A12" s="14" t="s">
        <v>15</v>
      </c>
      <c r="B12" s="10">
        <f>IF(ISERROR(Summary!B110/Summary!B48),"n/a",Summary!B110/Summary!B48)</f>
        <v>0</v>
      </c>
      <c r="C12" s="10">
        <f>IF(ISERROR(Summary!C110/Summary!C48),"n/a",Summary!C110/Summary!C48)</f>
        <v>0</v>
      </c>
      <c r="D12" s="12">
        <f>IF(ISERROR(B12-C12),"n/a",B12-C12)</f>
        <v>0</v>
      </c>
      <c r="E12" s="35"/>
    </row>
    <row r="13" spans="1:5" ht="15" x14ac:dyDescent="0.2">
      <c r="A13" s="14" t="s">
        <v>16</v>
      </c>
      <c r="B13" s="10" t="str">
        <f>IF(ISERROR(Summary!B110/Summary!B67),"n/a",Summary!B110/Summary!B67)</f>
        <v>n/a</v>
      </c>
      <c r="C13" s="10" t="str">
        <f>IF(ISERROR(Summary!C110/Summary!C67),"n/a",Summary!C110/Summary!C67)</f>
        <v>n/a</v>
      </c>
      <c r="D13" s="12" t="str">
        <f>IF(ISERROR(B13-C13),"n/a",B13-C13)</f>
        <v>n/a</v>
      </c>
      <c r="E13" s="35"/>
    </row>
    <row r="14" spans="1:5" ht="15" x14ac:dyDescent="0.2">
      <c r="A14" s="14" t="s">
        <v>17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 t="str">
        <f>IF(ISERROR(Summary!B53/Summary!B15),"n/a",Summary!B53/Summary!B15)</f>
        <v>n/a</v>
      </c>
      <c r="C16" s="10" t="str">
        <f>IF(ISERROR(Summary!C53/Summary!C15),"n/a",Summary!C53/Summary!C15)</f>
        <v>n/a</v>
      </c>
      <c r="D16" s="12" t="str">
        <f>IF(ISERROR(B16-C16),"n/a",B16-C16)</f>
        <v>n/a</v>
      </c>
      <c r="E16" s="35"/>
    </row>
    <row r="17" spans="1:5" ht="15" x14ac:dyDescent="0.2">
      <c r="A17" s="14" t="s">
        <v>14</v>
      </c>
      <c r="B17" s="10" t="str">
        <f>IF(ISERROR(Summary!B72/Summary!B53),"n/a",Summary!B72/Summary!B53)</f>
        <v>n/a</v>
      </c>
      <c r="C17" s="10" t="str">
        <f>IF(ISERROR(Summary!C72/Summary!C53),"n/a",Summary!C72/Summary!C53)</f>
        <v>n/a</v>
      </c>
      <c r="D17" s="12" t="str">
        <f>IF(ISERROR(B17-C17),"n/a",B17-C17)</f>
        <v>n/a</v>
      </c>
      <c r="E17" s="35"/>
    </row>
    <row r="18" spans="1:5" ht="15" x14ac:dyDescent="0.2">
      <c r="A18" s="14" t="s">
        <v>15</v>
      </c>
      <c r="B18" s="10" t="str">
        <f>IF(ISERROR(Summary!B115/Summary!B53),"n/a",Summary!B115/Summary!B53)</f>
        <v>n/a</v>
      </c>
      <c r="C18" s="10" t="str">
        <f>IF(ISERROR(Summary!C115/Summary!C53),"n/a",Summary!C115/Summary!C53)</f>
        <v>n/a</v>
      </c>
      <c r="D18" s="12" t="str">
        <f>IF(ISERROR(B18-C18),"n/a",B18-C18)</f>
        <v>n/a</v>
      </c>
      <c r="E18" s="35"/>
    </row>
    <row r="19" spans="1:5" ht="15" x14ac:dyDescent="0.2">
      <c r="A19" s="14" t="s">
        <v>16</v>
      </c>
      <c r="B19" s="10" t="str">
        <f>IF(ISERROR(Summary!B115/Summary!B72),"n/a",Summary!B115/Summary!B72)</f>
        <v>n/a</v>
      </c>
      <c r="C19" s="10" t="str">
        <f>IF(ISERROR(Summary!C115/Summary!C72),"n/a",Summary!C115/Summary!C72)</f>
        <v>n/a</v>
      </c>
      <c r="D19" s="12" t="str">
        <f>IF(ISERROR(B19-C19),"n/a",B19-C19)</f>
        <v>n/a</v>
      </c>
      <c r="E19" s="35"/>
    </row>
    <row r="20" spans="1:5" ht="15" x14ac:dyDescent="0.2">
      <c r="A20" s="14" t="s">
        <v>17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</v>
      </c>
      <c r="C22" s="10" t="str">
        <f>IF(ISERROR(Summary!C51/Summary!C13),"n/a",Summary!C51/Summary!C13)</f>
        <v>n/a</v>
      </c>
      <c r="D22" s="12" t="str">
        <f>IF(ISERROR(B22-C22),"n/a",B22-C22)</f>
        <v>n/a</v>
      </c>
      <c r="E22" s="37"/>
    </row>
    <row r="23" spans="1:5" s="8" customFormat="1" ht="15" x14ac:dyDescent="0.2">
      <c r="A23" s="14" t="s">
        <v>14</v>
      </c>
      <c r="B23" s="10" t="str">
        <f>IF(ISERROR(Summary!B70/Summary!B51),"n/a",Summary!B70/Summary!B51)</f>
        <v>n/a</v>
      </c>
      <c r="C23" s="10" t="str">
        <f>IF(ISERROR(Summary!C70/Summary!C51),"n/a",Summary!C70/Summary!C51)</f>
        <v>n/a</v>
      </c>
      <c r="D23" s="12" t="str">
        <f>IF(ISERROR(B23-C23),"n/a",B23-C23)</f>
        <v>n/a</v>
      </c>
      <c r="E23" s="37"/>
    </row>
    <row r="24" spans="1:5" s="8" customFormat="1" ht="15" x14ac:dyDescent="0.2">
      <c r="A24" s="14" t="s">
        <v>15</v>
      </c>
      <c r="B24" s="10" t="str">
        <f>IF(ISERROR(Summary!B113/Summary!B51),"n/a",Summary!B113/Summary!B51)</f>
        <v>n/a</v>
      </c>
      <c r="C24" s="10" t="str">
        <f>IF(ISERROR(Summary!C113/Summary!C51),"n/a",Summary!C113/Summary!C51)</f>
        <v>n/a</v>
      </c>
      <c r="D24" s="12" t="str">
        <f>IF(ISERROR(B24-C24),"n/a",B24-C24)</f>
        <v>n/a</v>
      </c>
      <c r="E24" s="37"/>
    </row>
    <row r="25" spans="1:5" s="8" customFormat="1" ht="15" x14ac:dyDescent="0.2">
      <c r="A25" s="14" t="s">
        <v>16</v>
      </c>
      <c r="B25" s="10" t="str">
        <f>IF(ISERROR(Summary!B113/Summary!B70),"n/a",Summary!B113/Summary!B70)</f>
        <v>n/a</v>
      </c>
      <c r="C25" s="10" t="str">
        <f>IF(ISERROR(Summary!C113/Summary!C70),"n/a",Summary!C113/Summary!C70)</f>
        <v>n/a</v>
      </c>
      <c r="D25" s="12" t="str">
        <f>IF(ISERROR(B25-C25),"n/a",B25-C25)</f>
        <v>n/a</v>
      </c>
      <c r="E25" s="37"/>
    </row>
    <row r="26" spans="1:5" s="8" customFormat="1" ht="15" x14ac:dyDescent="0.2">
      <c r="A26" s="14" t="s">
        <v>17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2.8571428571428571E-2</v>
      </c>
      <c r="C28" s="10">
        <f>IF(ISERROR(Summary!C47/Summary!C9),"n/a",Summary!C47/Summary!C9)</f>
        <v>0.5</v>
      </c>
      <c r="D28" s="12">
        <f>IF(ISERROR(B28-C28),"n/a",B28-C28)</f>
        <v>-0.47142857142857142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0</v>
      </c>
      <c r="C29" s="10">
        <f>IF(ISERROR(Summary!C66/Summary!C47),"n/a",Summary!C66/Summary!C47)</f>
        <v>0</v>
      </c>
      <c r="D29" s="12">
        <f>IF(ISERROR(B29-C29),"n/a",B29-C29)</f>
        <v>0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0</v>
      </c>
      <c r="C30" s="10">
        <f>IF(ISERROR(Summary!C109/Summary!C47),"n/a",Summary!C109/Summary!C47)</f>
        <v>0</v>
      </c>
      <c r="D30" s="12">
        <f>IF(ISERROR(B30-C30),"n/a",B30-C30)</f>
        <v>0</v>
      </c>
      <c r="E30" s="35"/>
    </row>
    <row r="31" spans="1:5" ht="15" x14ac:dyDescent="0.2">
      <c r="A31" s="14" t="s">
        <v>16</v>
      </c>
      <c r="B31" s="10" t="str">
        <f>IF(ISERROR(Summary!B109/Summary!B66),"n/a",Summary!B109/Summary!B66)</f>
        <v>n/a</v>
      </c>
      <c r="C31" s="10" t="str">
        <f>IF(ISERROR(Summary!C109/Summary!C66),"n/a",Summary!C109/Summary!C66)</f>
        <v>n/a</v>
      </c>
      <c r="D31" s="12" t="str">
        <f>IF(ISERROR(B31-C31),"n/a",B31-C31)</f>
        <v>n/a</v>
      </c>
      <c r="E31" s="35"/>
    </row>
    <row r="32" spans="1:5" ht="15.75" thickBot="1" x14ac:dyDescent="0.25">
      <c r="A32" s="15" t="s">
        <v>17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5">
      <c r="A35" s="419" t="s">
        <v>12</v>
      </c>
      <c r="B35" s="365" t="str">
        <f>(Summary!B6)</f>
        <v>Winter 2021</v>
      </c>
      <c r="C35" s="367" t="str">
        <f>(Summary!C6)</f>
        <v>Winter 2020</v>
      </c>
      <c r="D35" s="417" t="s">
        <v>1</v>
      </c>
    </row>
    <row r="36" spans="1:4" ht="15.75" x14ac:dyDescent="0.2">
      <c r="A36" s="420" t="s">
        <v>12</v>
      </c>
      <c r="B36" s="87" t="str">
        <f>(Summary!B7)</f>
        <v>as of 9/11/20</v>
      </c>
      <c r="C36" s="353" t="str">
        <f>Summary!C7</f>
        <v>as of 9/11/19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0.23955147808358818</v>
      </c>
      <c r="C39" s="10">
        <f>IF(ISERROR(Summary!C56/Summary!C18),"n/a",Summary!C56/Summary!C18)</f>
        <v>0</v>
      </c>
      <c r="D39" s="12">
        <f>IF(ISERROR(B39-C39),"n/a",B39-C39)</f>
        <v>0.23955147808358818</v>
      </c>
    </row>
    <row r="40" spans="1:4" ht="15" x14ac:dyDescent="0.2">
      <c r="A40" s="14" t="s">
        <v>14</v>
      </c>
      <c r="B40" s="10">
        <f>IF(ISERROR(Summary!B75/Summary!B56),"n/a",Summary!B75/Summary!B56)</f>
        <v>0</v>
      </c>
      <c r="C40" s="10" t="str">
        <f>IF(ISERROR(Summary!C75/Summary!C56),"n/a",Summary!C75/Summary!C56)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>
        <f>IF(ISERROR(Summary!B118/Summary!B56),"n/a",Summary!B118/Summary!B56)</f>
        <v>0</v>
      </c>
      <c r="C41" s="10" t="str">
        <f>IF(ISERROR(Summary!C118/Summary!C56),"n/a",Summary!C118/Summary!C56)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IF(ISERROR(Summary!B118/Summary!B75),"n/a",Summary!B118/Summary!B75)</f>
        <v>n/a</v>
      </c>
      <c r="C42" s="10" t="str">
        <f>IF(ISERROR(Summary!C118/Summary!C75),"n/a",Summary!C118/Summary!C75)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0.17647058823529413</v>
      </c>
      <c r="C51" s="10">
        <f>IF(ISERROR(Summary!C62/Summary!C24),"n/a",Summary!C62/Summary!C24)</f>
        <v>0</v>
      </c>
      <c r="D51" s="12">
        <f>IF(ISERROR(B51-C51),"n/a",B51-C51)</f>
        <v>0.17647058823529413</v>
      </c>
    </row>
    <row r="52" spans="1:4" ht="15" x14ac:dyDescent="0.2">
      <c r="A52" s="14" t="s">
        <v>14</v>
      </c>
      <c r="B52" s="10">
        <f>IF(ISERROR(Summary!B81/Summary!B62),"n/a",Summary!B81/Summary!B62)</f>
        <v>0</v>
      </c>
      <c r="C52" s="10" t="str">
        <f>IF(ISERROR(Summary!C81/Summary!C62),"n/a",Summary!C81/Summary!C62)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>
        <f>IF(ISERROR(Summary!B124/Summary!B62),"n/a",Summary!B124/Summary!B62)</f>
        <v>0</v>
      </c>
      <c r="C53" s="10" t="str">
        <f>IF(ISERROR(Summary!C124/Summary!C62),"n/a",Summary!C124/Summary!C62)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IF(ISERROR(Summary!B124/Summary!B81),"n/a",Summary!B124/Summary!B81)</f>
        <v>n/a</v>
      </c>
      <c r="C54" s="10" t="str">
        <f>IF(ISERROR(Summary!C124/Summary!C81),"n/a",Summary!C124/Summary!C81)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0.44827586206896552</v>
      </c>
      <c r="C57" s="10">
        <f>IF(ISERROR(Summary!C59/Summary!C21),"n/a",Summary!C59/Summary!C21)</f>
        <v>0</v>
      </c>
      <c r="D57" s="12">
        <f>IF(ISERROR(B57-C57),"n/a",B57-C57)</f>
        <v>0.44827586206896552</v>
      </c>
    </row>
    <row r="58" spans="1:4" ht="15" x14ac:dyDescent="0.2">
      <c r="A58" s="14" t="s">
        <v>14</v>
      </c>
      <c r="B58" s="10">
        <f>IF(ISERROR(Summary!B78/Summary!B59),"n/a",Summary!B78/Summary!B59)</f>
        <v>0</v>
      </c>
      <c r="C58" s="10" t="str">
        <f>IF(ISERROR(Summary!C78/Summary!C59),"n/a",Summary!C78/Summary!C59)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>
        <f>IF(ISERROR(Summary!B121/Summary!B59),"n/a",Summary!B121/Summary!B59)</f>
        <v>0</v>
      </c>
      <c r="C59" s="10" t="str">
        <f>IF(ISERROR(Summary!C121/Summary!C59),"n/a",Summary!C121/Summary!C59)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IF(ISERROR(Summary!B121/Summary!B78),"n/a",Summary!B121/Summary!B78)</f>
        <v>n/a</v>
      </c>
      <c r="C60" s="10" t="str">
        <f>IF(ISERROR(Summary!C121/Summary!C78),"n/a",Summary!C121/Summary!C78)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IF(ISERROR(Summary!B140/Summary!B121), "n/a",Summary!B140/Summary!B121)</f>
        <v>n/a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0.25</v>
      </c>
      <c r="C63" s="10">
        <f>IF(ISERROR(Summary!C54/Summary!C16),"n/a",Summary!C54/Summary!C16)</f>
        <v>0</v>
      </c>
      <c r="D63" s="12">
        <f>IF(ISERROR(B63-C63),"n/a",B63-C63)</f>
        <v>0.25</v>
      </c>
    </row>
    <row r="64" spans="1:4" ht="15" x14ac:dyDescent="0.2">
      <c r="A64" s="14" t="s">
        <v>14</v>
      </c>
      <c r="B64" s="10">
        <f>IF(ISERROR(Summary!B73/Summary!B54),"n/a",Summary!B73/Summary!B54)</f>
        <v>0</v>
      </c>
      <c r="C64" s="10" t="str">
        <f>IF(ISERROR(Summary!C73/Summary!C54),"n/a",Summary!C73/Summary!C54)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>
        <f>IF(ISERROR(Summary!B116/Summary!B54),"n/a",Summary!B116/Summary!B54)</f>
        <v>0</v>
      </c>
      <c r="C65" s="10" t="str">
        <f>IF(ISERROR(Summary!C116/Summary!C54),"n/a",Summary!C116/Summary!C54)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IF(ISERROR(Summary!B116/Summary!B73),"n/a",Summary!B116/Summary!B73)</f>
        <v>n/a</v>
      </c>
      <c r="C66" s="10" t="str">
        <f>IF(ISERROR(Summary!C116/Summary!C73),"n/a",Summary!C116/Summary!C73)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IF(ISERROR(Summary!B135/Summary!B116), "n/a",Summary!B135/Summary!B116)</f>
        <v>n/a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9/11/2020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6" t="s">
        <v>9</v>
      </c>
      <c r="B1" s="376"/>
      <c r="C1" s="376"/>
      <c r="D1" s="376"/>
      <c r="E1" s="331"/>
    </row>
    <row r="2" spans="1:5" ht="15.75" x14ac:dyDescent="0.25">
      <c r="A2" s="376" t="s">
        <v>67</v>
      </c>
      <c r="B2" s="376"/>
      <c r="C2" s="376"/>
      <c r="D2" s="376"/>
      <c r="E2" s="331"/>
    </row>
    <row r="3" spans="1:5" ht="15.75" x14ac:dyDescent="0.25">
      <c r="A3" s="377" t="str">
        <f>Summary!A3</f>
        <v>Winter 2021</v>
      </c>
      <c r="B3" s="377"/>
      <c r="C3" s="377"/>
      <c r="D3" s="377"/>
      <c r="E3" s="332"/>
    </row>
    <row r="4" spans="1:5" ht="15.75" x14ac:dyDescent="0.25">
      <c r="A4" s="378" t="str">
        <f>Summary!A4</f>
        <v>as of Friday, September 11, 2020</v>
      </c>
      <c r="B4" s="378"/>
      <c r="C4" s="378"/>
      <c r="D4" s="378"/>
      <c r="E4" s="333"/>
    </row>
    <row r="5" spans="1:5" ht="13.5" thickBot="1" x14ac:dyDescent="0.25"/>
    <row r="6" spans="1:5" ht="16.5" thickBot="1" x14ac:dyDescent="0.25">
      <c r="A6" s="424" t="s">
        <v>45</v>
      </c>
      <c r="B6" s="425"/>
      <c r="C6" s="425"/>
      <c r="D6" s="426"/>
    </row>
    <row r="7" spans="1:5" ht="16.5" thickBot="1" x14ac:dyDescent="0.3">
      <c r="A7" s="421" t="s">
        <v>7</v>
      </c>
      <c r="B7" s="422"/>
      <c r="C7" s="422"/>
      <c r="D7" s="423"/>
    </row>
    <row r="8" spans="1:5" ht="15.75" customHeight="1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5" ht="15.75" customHeight="1" x14ac:dyDescent="0.2">
      <c r="A9" s="420"/>
      <c r="B9" s="353" t="str">
        <f>(Summary!B7)</f>
        <v>as of 9/11/20</v>
      </c>
      <c r="C9" s="355" t="str">
        <f>Summary!C7</f>
        <v>as of 9/11/19</v>
      </c>
      <c r="D9" s="418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 t="str">
        <f>IF(ISERROR(College!F13/College!B13),"n/a",College!F13/College!B13)</f>
        <v>n/a</v>
      </c>
      <c r="C11" s="10" t="str">
        <f>IF(ISERROR(College!G13/College!C13),"n/a",College!G13/College!C13)</f>
        <v>n/a</v>
      </c>
      <c r="D11" s="12" t="str">
        <f>IF(ISERROR(B11-C11),"n/a",B11-C11)</f>
        <v>n/a</v>
      </c>
    </row>
    <row r="12" spans="1:5" ht="15" x14ac:dyDescent="0.2">
      <c r="A12" s="14" t="s">
        <v>14</v>
      </c>
      <c r="B12" s="10" t="str">
        <f>IF(ISERROR(College!J13/College!F13),"n/a",College!J13/College!F13)</f>
        <v>n/a</v>
      </c>
      <c r="C12" s="10" t="str">
        <f>IF(ISERROR(College!K13/College!G13),"n/a",College!K13/College!G13)</f>
        <v>n/a</v>
      </c>
      <c r="D12" s="12" t="str">
        <f>IF(ISERROR(B12-C12),"n/a",B12-C12)</f>
        <v>n/a</v>
      </c>
    </row>
    <row r="13" spans="1:5" ht="15" x14ac:dyDescent="0.2">
      <c r="A13" s="14" t="s">
        <v>15</v>
      </c>
      <c r="B13" s="10" t="str">
        <f>IF(ISERROR(College!N13/College!F13),"n/a",College!N13/College!F13)</f>
        <v>n/a</v>
      </c>
      <c r="C13" s="10" t="str">
        <f>IF(ISERROR(College!O13/College!G13),"n/a",College!O13/College!G13)</f>
        <v>n/a</v>
      </c>
      <c r="D13" s="12" t="str">
        <f>IF(ISERROR(B13-C13),"n/a",B13-C13)</f>
        <v>n/a</v>
      </c>
    </row>
    <row r="14" spans="1:5" ht="15" x14ac:dyDescent="0.2">
      <c r="A14" s="14" t="s">
        <v>16</v>
      </c>
      <c r="B14" s="10" t="str">
        <f>IF(ISERROR(College!N13/College!J13),"n/a",College!N13/College!J13)</f>
        <v>n/a</v>
      </c>
      <c r="C14" s="10" t="str">
        <f>IF(ISERROR(College!O13/College!K13),"n/a",College!O13/College!K13)</f>
        <v>n/a</v>
      </c>
      <c r="D14" s="12" t="str">
        <f>IF(ISERROR(B14-C14),"n/a",B14-C14)</f>
        <v>n/a</v>
      </c>
    </row>
    <row r="15" spans="1:5" ht="15" x14ac:dyDescent="0.2">
      <c r="A15" s="14" t="s">
        <v>17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IF(ISERROR(College!F17/College!B17),"n/a",College!F17/College!B17)</f>
        <v>n/a</v>
      </c>
      <c r="C17" s="10" t="str">
        <f>IF(ISERROR(College!G17/College!C17),"n/a",College!G17/College!C17)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IF(ISERROR(College!J17/College!F17),"n/a",College!J17/College!F17)</f>
        <v>n/a</v>
      </c>
      <c r="C18" s="10" t="str">
        <f>IF(ISERROR(College!K17/College!G17),"n/a",College!K17/College!G17)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IF(ISERROR(College!N17/College!F17),"n/a",College!N17/College!F17)</f>
        <v>n/a</v>
      </c>
      <c r="C19" s="10" t="str">
        <f>IF(ISERROR(College!O17/College!G17),"n/a",College!O17/College!G17)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IF(ISERROR(College!N17/College!J17),"n/a",College!N17/College!J17)</f>
        <v>n/a</v>
      </c>
      <c r="C20" s="10" t="str">
        <f>IF(ISERROR(College!O17/College!K17),"n/a",College!O17/College!K17)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0</v>
      </c>
      <c r="C23" s="10" t="str">
        <f>IF(ISERROR(College!G15/College!C15),"n/a",College!G15/College!C15)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IF(ISERROR(College!J15/College!F15),"n/a",College!J15/College!F15)</f>
        <v>n/a</v>
      </c>
      <c r="C24" s="10" t="str">
        <f>IF(ISERROR(College!K15/College!G15),"n/a",College!K15/College!G15)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IF(ISERROR(College!N15/College!F15),"n/a",College!N15/College!F15)</f>
        <v>n/a</v>
      </c>
      <c r="C25" s="10" t="str">
        <f>IF(ISERROR(College!O15/College!G15),"n/a",College!O15/College!G15)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IF(ISERROR(College!N15/College!J15),"n/a",College!N15/College!J15)</f>
        <v>n/a</v>
      </c>
      <c r="C26" s="10" t="str">
        <f>IF(ISERROR(College!O15/College!K15),"n/a",College!O15/College!K15)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0</v>
      </c>
      <c r="C29" s="10" t="str">
        <f>IF(ISERROR(College!G11/College!C11),"n/a",College!G11/College!C11)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IF(ISERROR(College!J11/College!F11),"n/a",College!J11/College!F11)</f>
        <v>n/a</v>
      </c>
      <c r="C30" s="10" t="str">
        <f>IF(ISERROR(College!K11/College!G11),"n/a",College!K11/College!G11)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IF(ISERROR(College!N11/College!F11),"n/a",College!N11/College!F11)</f>
        <v>n/a</v>
      </c>
      <c r="C31" s="10" t="str">
        <f>IF(ISERROR(College!O11/College!G11),"n/a",College!O11/College!G11)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IF(ISERROR(College!N11/College!J11),"n/a",College!N11/College!J11)</f>
        <v>n/a</v>
      </c>
      <c r="C32" s="10" t="str">
        <f>IF(ISERROR(College!O11/College!K11),"n/a",College!O11/College!K11)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9/11/20</v>
      </c>
      <c r="C36" s="353" t="str">
        <f>(Summary!C7)</f>
        <v>as of 9/11/19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0.10606060606060606</v>
      </c>
      <c r="C39" s="10">
        <f>IF(ISERROR(College!G20/College!C20),"n/a",College!G20/College!C20)</f>
        <v>0</v>
      </c>
      <c r="D39" s="12">
        <f>IF(ISERROR(B39-C39),"n/a",B39-C39)</f>
        <v>0.10606060606060606</v>
      </c>
    </row>
    <row r="40" spans="1:4" ht="15" x14ac:dyDescent="0.2">
      <c r="A40" s="14" t="s">
        <v>14</v>
      </c>
      <c r="B40" s="10">
        <f>IF(ISERROR(College!J20/College!F20),"n/a",College!J20/College!F20)</f>
        <v>0</v>
      </c>
      <c r="C40" s="10" t="str">
        <f>IF(ISERROR(College!K20/College!G20),"n/a",College!K20/College!G20)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>
        <f>IF(ISERROR(College!N20/College!F20),"n/a",College!N20/College!F20)</f>
        <v>0</v>
      </c>
      <c r="C41" s="10" t="str">
        <f>IF(ISERROR(College!O20/College!G20),"n/a",College!O20/College!G20)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IF(ISERROR(College!N20/College!J20),"n/a",College!N20/College!J20)</f>
        <v>n/a</v>
      </c>
      <c r="C42" s="10" t="str">
        <f>IF(ISERROR(College!O20/College!K20),"n/a",College!O20/College!K20)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</v>
      </c>
      <c r="C51" s="10">
        <f>IF(ISERROR(College!G25/College!C25),"n/a",College!G25/College!C25)</f>
        <v>0</v>
      </c>
      <c r="D51" s="12">
        <f>IF(ISERROR(B51-C51),"n/a",B51-C51)</f>
        <v>0</v>
      </c>
    </row>
    <row r="52" spans="1:4" ht="15" x14ac:dyDescent="0.2">
      <c r="A52" s="14" t="s">
        <v>14</v>
      </c>
      <c r="B52" s="10" t="str">
        <f>IF(ISERROR(College!J25/College!F25),"n/a",College!J25/College!F25)</f>
        <v>n/a</v>
      </c>
      <c r="C52" s="10" t="str">
        <f>IF(ISERROR(College!K25/College!G25),"n/a",College!K25/College!G25)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IF(ISERROR(College!N25/College!F25),"n/a",College!N25/College!F25)</f>
        <v>n/a</v>
      </c>
      <c r="C53" s="10" t="str">
        <f>IF(ISERROR(College!O25/College!G25),"n/a",College!O25/College!G25)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IF(ISERROR(College!N25/College!J25),"n/a",College!N25/College!J25)</f>
        <v>n/a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0.33333333333333331</v>
      </c>
      <c r="C57" s="10">
        <f>IF(ISERROR(College!G23/College!C23),"n/a",College!G23/College!C23)</f>
        <v>0</v>
      </c>
      <c r="D57" s="12">
        <f>IF(ISERROR(B57-C57),"n/a",B57-C57)</f>
        <v>0.33333333333333331</v>
      </c>
    </row>
    <row r="58" spans="1:4" ht="15" x14ac:dyDescent="0.2">
      <c r="A58" s="14" t="s">
        <v>14</v>
      </c>
      <c r="B58" s="10">
        <f>IF(ISERROR(College!J23/College!F23),"n/a",College!J23/College!F23)</f>
        <v>0</v>
      </c>
      <c r="C58" s="10" t="str">
        <f>IF(ISERROR(College!K23/College!G23),"n/a",College!K23/College!G23)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>
        <f>IF(ISERROR(College!N23/College!F23),"n/a",College!N23/College!F23)</f>
        <v>0</v>
      </c>
      <c r="C59" s="10" t="str">
        <f>IF(ISERROR(College!O23/College!G23),"n/a",College!O23/College!G23)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IF(ISERROR(College!N23/College!J23),"n/a",College!N23/College!J23)</f>
        <v>n/a</v>
      </c>
      <c r="C60" s="10" t="str">
        <f>IF(ISERROR(College!O23/College!K23),"n/a",College!O23/College!K23)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0.12217194570135746</v>
      </c>
      <c r="C63" s="10">
        <f>IF(ISERROR(College!G18/College!C18),"n/a",College!G18/College!C18)</f>
        <v>0</v>
      </c>
      <c r="D63" s="12">
        <f>IF(ISERROR(B63-C63),"n/a",B63-C63)</f>
        <v>0.12217194570135746</v>
      </c>
    </row>
    <row r="64" spans="1:4" ht="15" x14ac:dyDescent="0.2">
      <c r="A64" s="14" t="s">
        <v>14</v>
      </c>
      <c r="B64" s="10">
        <f>IF(ISERROR(College!J18/College!F18),"n/a",College!J18/College!F18)</f>
        <v>0</v>
      </c>
      <c r="C64" s="10" t="str">
        <f>IF(ISERROR(College!K18/College!G18),"n/a",College!K18/College!G18)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>
        <f>IF(ISERROR(College!N18/College!F18),"n/a",College!N18/College!F18)</f>
        <v>0</v>
      </c>
      <c r="C65" s="10" t="str">
        <f>IF(ISERROR(College!O18/College!G18),"n/a",College!O18/College!G18)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IF(ISERROR(College!N18/College!J18),"n/a",College!N18/College!J18)</f>
        <v>n/a</v>
      </c>
      <c r="C66" s="10" t="str">
        <f>IF(ISERROR(College!O18/College!K18),"n/a",College!O18/College!K18)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9/11/2020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6" t="s">
        <v>9</v>
      </c>
      <c r="B1" s="376"/>
      <c r="C1" s="376"/>
      <c r="D1" s="376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6" t="s">
        <v>64</v>
      </c>
      <c r="B2" s="376"/>
      <c r="C2" s="376"/>
      <c r="D2" s="376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7" t="str">
        <f>Summary!A3</f>
        <v>Winter 2021</v>
      </c>
      <c r="B3" s="377"/>
      <c r="C3" s="377"/>
      <c r="D3" s="377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8" t="str">
        <f>Summary!A4</f>
        <v>as of Friday, September 11, 2020</v>
      </c>
      <c r="B4" s="378"/>
      <c r="C4" s="378"/>
      <c r="D4" s="378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4" t="s">
        <v>46</v>
      </c>
      <c r="B6" s="425"/>
      <c r="C6" s="425"/>
      <c r="D6" s="426"/>
    </row>
    <row r="7" spans="1:19" ht="16.5" thickBot="1" x14ac:dyDescent="0.3">
      <c r="A7" s="421" t="s">
        <v>7</v>
      </c>
      <c r="B7" s="422"/>
      <c r="C7" s="422"/>
      <c r="D7" s="423"/>
    </row>
    <row r="8" spans="1:19" ht="15.75" customHeight="1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19" ht="15.75" customHeight="1" x14ac:dyDescent="0.2">
      <c r="A9" s="420"/>
      <c r="B9" s="353" t="str">
        <f>(Summary!B7)</f>
        <v>as of 9/11/20</v>
      </c>
      <c r="C9" s="355" t="str">
        <f>Summary!C7</f>
        <v>as of 9/11/19</v>
      </c>
      <c r="D9" s="418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>
        <f>IF(ISERROR(College!F29/College!B29),"n/a",College!F29/College!B29)</f>
        <v>1</v>
      </c>
      <c r="C11" s="10">
        <f>IF(ISERROR(College!G29/College!C29),"n/a",College!G29/College!C29)</f>
        <v>0.5</v>
      </c>
      <c r="D11" s="12">
        <f>IF(ISERROR(B11-C11),"n/a",B11-C11)</f>
        <v>0.5</v>
      </c>
    </row>
    <row r="12" spans="1:19" ht="15" x14ac:dyDescent="0.2">
      <c r="A12" s="14" t="s">
        <v>14</v>
      </c>
      <c r="B12" s="10">
        <f>IF(ISERROR(College!J29/College!F29),"n/a",College!J29/College!F29)</f>
        <v>0</v>
      </c>
      <c r="C12" s="10">
        <f>IF(ISERROR(College!K29/College!G29),"n/a",College!K29/College!G29)</f>
        <v>0</v>
      </c>
      <c r="D12" s="12">
        <f>IF(ISERROR(B12-C12),"n/a",B12-C12)</f>
        <v>0</v>
      </c>
    </row>
    <row r="13" spans="1:19" ht="15" x14ac:dyDescent="0.2">
      <c r="A13" s="14" t="s">
        <v>15</v>
      </c>
      <c r="B13" s="10">
        <f>IF(ISERROR(College!N29/College!F29),"n/a",College!N29/College!F29)</f>
        <v>0</v>
      </c>
      <c r="C13" s="10">
        <f>IF(ISERROR(College!O29/College!G29),"n/a",College!O29/College!G29)</f>
        <v>0</v>
      </c>
      <c r="D13" s="12">
        <f>IF(ISERROR(B13-C13),"n/a",B13-C13)</f>
        <v>0</v>
      </c>
    </row>
    <row r="14" spans="1:19" ht="15" x14ac:dyDescent="0.2">
      <c r="A14" s="14" t="s">
        <v>16</v>
      </c>
      <c r="B14" s="10" t="str">
        <f>IF(ISERROR(College!N29/College!J29),"n/a",College!N29/College!J29)</f>
        <v>n/a</v>
      </c>
      <c r="C14" s="10" t="str">
        <f>IF(ISERROR(College!O29/College!K29),"n/a",College!O29/College!K29)</f>
        <v>n/a</v>
      </c>
      <c r="D14" s="12" t="str">
        <f>IF(ISERROR(B14-C14),"n/a",B14-C14)</f>
        <v>n/a</v>
      </c>
    </row>
    <row r="15" spans="1:19" ht="15" x14ac:dyDescent="0.2">
      <c r="A15" s="14" t="s">
        <v>17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IF(ISERROR(College!F33/College!B33),"n/a",College!F33/College!B33)</f>
        <v>n/a</v>
      </c>
      <c r="C17" s="10" t="str">
        <f>IF(ISERROR(College!G33/College!C33),"n/a",College!G33/College!C33)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IF(ISERROR(College!J33/College!F33),"n/a",College!J33/College!F33)</f>
        <v>n/a</v>
      </c>
      <c r="C18" s="10" t="str">
        <f>IF(ISERROR(College!K33/College!G33),"n/a",College!K33/College!G33)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IF(ISERROR(College!N33/College!F33),"n/a",College!N33/College!F33)</f>
        <v>n/a</v>
      </c>
      <c r="C19" s="10" t="str">
        <f>IF(ISERROR(College!O33/College!G33),"n/a",College!O33/College!G33)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IF(ISERROR(College!N33/College!J33),"n/a",College!N33/College!J33)</f>
        <v>n/a</v>
      </c>
      <c r="C20" s="10" t="str">
        <f>IF(ISERROR(College!O33/College!K33),"n/a",College!O33/College!K33)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</v>
      </c>
      <c r="C23" s="10" t="str">
        <f>IF(ISERROR(College!G31/College!C31),"n/a",College!G31/College!C31)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IF(ISERROR(College!J31/College!F31),"n/a",College!J31/College!F31)</f>
        <v>n/a</v>
      </c>
      <c r="C24" s="10" t="str">
        <f>IF(ISERROR(College!K31/College!G31),"n/a",College!K31/College!G31)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IF(ISERROR(College!N31/College!F31),"n/a",College!N31/College!F31)</f>
        <v>n/a</v>
      </c>
      <c r="C25" s="10" t="str">
        <f>IF(ISERROR(College!O31/College!G31),"n/a",College!O31/College!G31)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IF(ISERROR(College!N31/College!J31),"n/a",College!N31/College!J31)</f>
        <v>n/a</v>
      </c>
      <c r="C26" s="10" t="str">
        <f>IF(ISERROR(College!O31/College!K31),"n/a",College!O31/College!K31)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4.1666666666666664E-2</v>
      </c>
      <c r="C29" s="10">
        <f>IF(ISERROR(College!G27/College!C27),"n/a",College!G27/College!C27)</f>
        <v>0.5</v>
      </c>
      <c r="D29" s="12">
        <f>IF(ISERROR(B29-C29),"n/a",B29-C29)</f>
        <v>-0.45833333333333331</v>
      </c>
    </row>
    <row r="30" spans="1:4" ht="15" x14ac:dyDescent="0.2">
      <c r="A30" s="14" t="s">
        <v>14</v>
      </c>
      <c r="B30" s="10">
        <f>IF(ISERROR(College!J27/College!F27),"n/a",College!J27/College!F27)</f>
        <v>0</v>
      </c>
      <c r="C30" s="10">
        <f>IF(ISERROR(College!K27/College!G27),"n/a",College!K27/College!G27)</f>
        <v>0</v>
      </c>
      <c r="D30" s="12">
        <f>IF(ISERROR(B30-C30),"n/a",B30-C30)</f>
        <v>0</v>
      </c>
    </row>
    <row r="31" spans="1:4" ht="15" x14ac:dyDescent="0.2">
      <c r="A31" s="14" t="s">
        <v>15</v>
      </c>
      <c r="B31" s="10">
        <f>IF(ISERROR(College!N27/College!F27),"n/a",College!N27/College!F27)</f>
        <v>0</v>
      </c>
      <c r="C31" s="10">
        <f>IF(ISERROR(College!O27/College!G27),"n/a",College!O27/College!G27)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 t="str">
        <f>IF(ISERROR(College!N27/College!J27),"n/a",College!N27/College!J27)</f>
        <v>n/a</v>
      </c>
      <c r="C32" s="10" t="str">
        <f>IF(ISERROR(College!O27/College!K27),"n/a",College!O27/College!K27)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9/11/20</v>
      </c>
      <c r="C36" s="353" t="str">
        <f>(Summary!C7)</f>
        <v>as of 9/11/19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0.30463576158940397</v>
      </c>
      <c r="C39" s="10">
        <f>IF(ISERROR(College!G36/College!C36),"n/a",College!G36/College!C36)</f>
        <v>0</v>
      </c>
      <c r="D39" s="12">
        <f>IF(ISERROR(B39-C39),"n/a",B39-C39)</f>
        <v>0.30463576158940397</v>
      </c>
    </row>
    <row r="40" spans="1:4" ht="15" x14ac:dyDescent="0.2">
      <c r="A40" s="14" t="s">
        <v>14</v>
      </c>
      <c r="B40" s="10">
        <f>IF(ISERROR(College!J36/College!F36),"n/a",College!J36/College!F36)</f>
        <v>0</v>
      </c>
      <c r="C40" s="10" t="str">
        <f>IF(ISERROR(College!K36/College!G36),"n/a",College!K36/College!G36)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>
        <f>IF(ISERROR(College!N36/College!F36),"n/a",College!N36/College!F36)</f>
        <v>0</v>
      </c>
      <c r="C41" s="10" t="str">
        <f>IF(ISERROR(College!O36/College!G36),"n/a",College!O36/College!G36)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IF(ISERROR(College!N36/College!J36),"n/a",College!N36/College!J36)</f>
        <v>n/a</v>
      </c>
      <c r="C42" s="10" t="str">
        <f>IF(ISERROR(College!O36/College!K36),"n/a",College!O36/College!K36)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IF(ISERROR(College!K41/College!G41),"n/a",College!K41/College!G41)</f>
        <v>n/a</v>
      </c>
      <c r="C51" s="10">
        <f>IF(ISERROR(College!G41/College!C41),"n/a",College!G41/College!C41)</f>
        <v>0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>
        <f>IF(ISERROR(College!J41/College!F41),"n/a",College!J41/College!F41)</f>
        <v>0</v>
      </c>
      <c r="C52" s="10" t="str">
        <f>IF(ISERROR(College!K41/College!G41),"n/a",College!K41/College!G41)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>
        <f>IF(ISERROR(College!N41/College!F41),"n/a",College!N41/College!F41)</f>
        <v>0</v>
      </c>
      <c r="C53" s="10" t="str">
        <f>IF(ISERROR(College!O41/College!G41),"n/a",College!O41/College!G41)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IF(ISERROR(College!N41/College!J41),"n/a",College!N41/College!J41)</f>
        <v>n/a</v>
      </c>
      <c r="C54" s="10" t="str">
        <f>IF(ISERROR(College!O41/College!K41),"n/a",College!O41/College!K41)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0.47826086956521741</v>
      </c>
      <c r="C57" s="10">
        <f>IF(ISERROR(College!G39/College!C39),"n/a",College!G39/College!C39)</f>
        <v>0</v>
      </c>
      <c r="D57" s="12">
        <f>IF(ISERROR(B57-C57),"n/a",B57-C57)</f>
        <v>0.47826086956521741</v>
      </c>
    </row>
    <row r="58" spans="1:4" ht="15" x14ac:dyDescent="0.2">
      <c r="A58" s="14" t="s">
        <v>14</v>
      </c>
      <c r="B58" s="10">
        <f>IF(ISERROR(College!J39/College!F39),"n/a",College!J39/College!F39)</f>
        <v>0</v>
      </c>
      <c r="C58" s="10" t="str">
        <f>IF(ISERROR(College!K39/College!G39),"n/a",College!K39/College!G39)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>
        <f>IF(ISERROR(College!N39/College!F39),"n/a",College!N39/College!F39)</f>
        <v>0</v>
      </c>
      <c r="C59" s="10" t="str">
        <f>IF(ISERROR(College!O39/College!G39),"n/a",College!O39/College!G39)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IF(ISERROR(College!N39/College!J39),"n/a",College!N39/College!J39)</f>
        <v>n/a</v>
      </c>
      <c r="C60" s="10" t="str">
        <f>IF(ISERROR(College!O39/College!K39),"n/a",College!O39/College!K39)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IF(ISERROR(College!R39/College!N39), "n/a",College!R39/College!N39)</f>
        <v>n/a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0.31120331950207469</v>
      </c>
      <c r="C63" s="10">
        <f>IF(ISERROR(College!G34/College!C34),"n/a",College!G34/College!C34)</f>
        <v>0</v>
      </c>
      <c r="D63" s="12">
        <f>IF(ISERROR(B63-C63),"n/a",B63-C63)</f>
        <v>0.31120331950207469</v>
      </c>
    </row>
    <row r="64" spans="1:4" ht="15" x14ac:dyDescent="0.2">
      <c r="A64" s="14" t="s">
        <v>14</v>
      </c>
      <c r="B64" s="10">
        <f>IF(ISERROR(College!J34/College!F34),"n/a",College!J34/College!F34)</f>
        <v>0</v>
      </c>
      <c r="C64" s="10" t="str">
        <f>IF(ISERROR(College!K34/College!G34),"n/a",College!K34/College!G34)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>
        <f>IF(ISERROR(College!N34/College!F34),"n/a",College!N34/College!F34)</f>
        <v>0</v>
      </c>
      <c r="C65" s="10" t="str">
        <f>IF(ISERROR(College!O34/College!G34),"n/a",College!O34/College!G34)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IF(ISERROR(College!N34/College!J34),"n/a",College!N34/College!J34)</f>
        <v>n/a</v>
      </c>
      <c r="C66" s="10" t="str">
        <f>IF(ISERROR(College!O34/College!K34),"n/a",College!O34/College!K34)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IF(ISERROR(College!R34/College!N34), "n/a",College!R34/College!N34)</f>
        <v>n/a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9/11/2020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65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September 11,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47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customHeight="1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4" ht="15.75" customHeight="1" x14ac:dyDescent="0.2">
      <c r="A9" s="420"/>
      <c r="B9" s="353" t="str">
        <f>(Summary!B7)</f>
        <v>as of 9/11/20</v>
      </c>
      <c r="C9" s="355" t="str">
        <f>Summary!C7</f>
        <v>as of 9/11/19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IF(ISERROR(College!F45/College!B45),"n/a",College!F45/College!B45)</f>
        <v>n/a</v>
      </c>
      <c r="C11" s="10" t="str">
        <f>IF(ISERROR(College!G45/College!C45),"n/a",College!G45/College!C45)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IF(ISERROR(College!J45/College!F45),"n/a",College!J45/College!F45)</f>
        <v>n/a</v>
      </c>
      <c r="C12" s="10" t="str">
        <f>IF(ISERROR(College!K45/College!G45),"n/a",College!K45/College!G45)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IF(ISERROR(College!N45/College!F45),"n/a",College!N45/College!F45)</f>
        <v>n/a</v>
      </c>
      <c r="C13" s="10" t="str">
        <f>IF(ISERROR(College!O45/College!G45),"n/a",College!O45/College!G45)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IF(ISERROR(College!N45/College!J45),"n/a",College!N45/College!J45)</f>
        <v>n/a</v>
      </c>
      <c r="C14" s="10" t="str">
        <f>IF(ISERROR(College!O45/College!K45),"n/a",College!O45/College!K45)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IF(ISERROR(College!F49/College!B49),"n/a",College!F49/College!B49)</f>
        <v>n/a</v>
      </c>
      <c r="C17" s="10" t="str">
        <f>IF(ISERROR(College!G49/College!C49),"n/a",College!G49/College!C49)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IF(ISERROR(College!J49/College!F49),"n/a",College!J49/College!F49)</f>
        <v>n/a</v>
      </c>
      <c r="C18" s="10" t="str">
        <f>IF(ISERROR(College!K49/College!G49),"n/a",College!K49/College!G49)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IF(ISERROR(College!N49/College!F49),"n/a",College!N49/College!F49)</f>
        <v>n/a</v>
      </c>
      <c r="C19" s="10" t="str">
        <f>IF(ISERROR(College!O49/College!G49),"n/a",College!O49/College!G49)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IF(ISERROR(College!N49/College!J49),"n/a",College!N49/College!J49)</f>
        <v>n/a</v>
      </c>
      <c r="C20" s="10" t="str">
        <f>IF(ISERROR(College!O49/College!K49),"n/a",College!O49/College!K49)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0</v>
      </c>
      <c r="C23" s="10" t="str">
        <f>IF(ISERROR(College!G47/College!C47),"n/a",College!G47/College!C47)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IF(ISERROR(College!J47/College!F47),"n/a",College!J47/College!F47)</f>
        <v>n/a</v>
      </c>
      <c r="C24" s="10" t="str">
        <f>IF(ISERROR(College!K47/College!G47),"n/a",College!K47/College!G47)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IF(ISERROR(College!N47/College!F47),"n/a",College!N47/College!F47)</f>
        <v>n/a</v>
      </c>
      <c r="C25" s="10" t="str">
        <f>IF(ISERROR(College!O47/College!G47),"n/a",College!O47/College!G47)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IF(ISERROR(College!N47/College!J47),"n/a",College!N47/College!J47)</f>
        <v>n/a</v>
      </c>
      <c r="C26" s="10" t="str">
        <f>IF(ISERROR(College!O47/College!K47),"n/a",College!O47/College!K47)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0</v>
      </c>
      <c r="C29" s="10" t="str">
        <f>IF(ISERROR(College!G43/College!C43),"n/a",College!G43/College!C43)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IF(ISERROR(College!J43/College!F43),"n/a",College!J43/College!F43)</f>
        <v>n/a</v>
      </c>
      <c r="C30" s="10" t="str">
        <f>IF(ISERROR(College!K43/College!G43),"n/a",College!K43/College!G43)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IF(ISERROR(College!N43/College!F43),"n/a",College!N43/College!F43)</f>
        <v>n/a</v>
      </c>
      <c r="C31" s="10" t="str">
        <f>IF(ISERROR(College!O43/College!G43),"n/a",College!O43/College!G43)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IF(ISERROR(College!N43/College!J43),"n/a",College!N43/College!J43)</f>
        <v>n/a</v>
      </c>
      <c r="C32" s="10" t="str">
        <f>IF(ISERROR(College!O43/College!K43),"n/a",College!O43/College!K43)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9/11/20</v>
      </c>
      <c r="C36" s="353" t="str">
        <f>(Summary!C7)</f>
        <v>as of 9/11/19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0.15131578947368421</v>
      </c>
      <c r="C39" s="10">
        <f>IF(ISERROR(College!G52/College!C52),"n/a",College!G52/College!C52)</f>
        <v>0</v>
      </c>
      <c r="D39" s="12">
        <f>IF(ISERROR(B39-C39),"n/a",B39-C39)</f>
        <v>0.15131578947368421</v>
      </c>
    </row>
    <row r="40" spans="1:4" ht="15" x14ac:dyDescent="0.2">
      <c r="A40" s="14" t="s">
        <v>14</v>
      </c>
      <c r="B40" s="10">
        <f>IF(ISERROR(College!J52/College!F52),"n/a",College!J52/College!F52)</f>
        <v>0</v>
      </c>
      <c r="C40" s="10" t="str">
        <f>IF(ISERROR(College!K52/College!G52),"n/a",College!K52/College!G52)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>
        <f>IF(ISERROR(College!N52/College!F52),"n/a",College!N52/College!F52)</f>
        <v>0</v>
      </c>
      <c r="C41" s="10" t="str">
        <f>IF(ISERROR(College!O52/College!G52),"n/a",College!O52/College!G52)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IF(ISERROR(College!N52/College!J52),"n/a",College!N52/College!J52)</f>
        <v>n/a</v>
      </c>
      <c r="C42" s="10" t="str">
        <f>IF(ISERROR(College!O52/College!K52),"n/a",College!O52/College!K52)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IF(ISERROR(College!K57/College!G57),"n/a",College!K57/College!G57)</f>
        <v>n/a</v>
      </c>
      <c r="C51" s="10">
        <f>IF(ISERROR(College!G57/College!C57),"n/a",College!G57/College!C57)</f>
        <v>0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>
        <f>IF(ISERROR(College!J57/College!F57),"n/a",College!J57/College!F57)</f>
        <v>0</v>
      </c>
      <c r="C52" s="10" t="str">
        <f>IF(ISERROR(College!K57/College!G57),"n/a",College!K57/College!G57)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>
        <f>IF(ISERROR(College!N57/College!F57),"n/a",College!N57/College!F57)</f>
        <v>0</v>
      </c>
      <c r="C53" s="10" t="str">
        <f>IF(ISERROR(College!O57/College!G57),"n/a",College!O57/College!G57)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IF(ISERROR(College!N57/College!J57),"n/a",College!N57/College!J57)</f>
        <v>n/a</v>
      </c>
      <c r="C54" s="10" t="str">
        <f>IF(ISERROR(College!O57/College!K57),"n/a",College!O57/College!K57)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0.5</v>
      </c>
      <c r="C57" s="10">
        <f>IF(ISERROR(College!G55/College!C55),"n/a",College!G55/College!C55)</f>
        <v>0</v>
      </c>
      <c r="D57" s="12">
        <f>IF(ISERROR(B57-C57),"n/a",B57-C57)</f>
        <v>0.5</v>
      </c>
    </row>
    <row r="58" spans="1:4" ht="15" x14ac:dyDescent="0.2">
      <c r="A58" s="14" t="s">
        <v>14</v>
      </c>
      <c r="B58" s="10">
        <f>IF(ISERROR(College!J55/College!F55),"n/a",College!J55/College!F55)</f>
        <v>0</v>
      </c>
      <c r="C58" s="10" t="str">
        <f>IF(ISERROR(College!K55/College!G55),"n/a",College!K55/College!G55)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>
        <f>IF(ISERROR(College!N55/College!F55),"n/a",College!N55/College!F55)</f>
        <v>0</v>
      </c>
      <c r="C59" s="10" t="str">
        <f>IF(ISERROR(College!O55/College!G55),"n/a",College!O55/College!G55)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IF(ISERROR(College!N55/College!J55),"n/a",College!N55/College!J55)</f>
        <v>n/a</v>
      </c>
      <c r="C60" s="10" t="str">
        <f>IF(ISERROR(College!O55/College!K55),"n/a",College!O55/College!K55)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0.16250000000000001</v>
      </c>
      <c r="C63" s="10">
        <f>IF(ISERROR(College!G50/College!C50),"n/a",College!G50/College!C50)</f>
        <v>0</v>
      </c>
      <c r="D63" s="12">
        <f>IF(ISERROR(B63-C63),"n/a",B63-C63)</f>
        <v>0.16250000000000001</v>
      </c>
    </row>
    <row r="64" spans="1:4" ht="15" x14ac:dyDescent="0.2">
      <c r="A64" s="14" t="s">
        <v>14</v>
      </c>
      <c r="B64" s="10">
        <f>IF(ISERROR(College!J50/College!F50),"n/a",College!J50/College!F50)</f>
        <v>0</v>
      </c>
      <c r="C64" s="10" t="str">
        <f>IF(ISERROR(College!K50/College!G50),"n/a",College!K50/College!G50)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>
        <f>IF(ISERROR(College!N50/College!F50),"n/a",College!N50/College!F50)</f>
        <v>0</v>
      </c>
      <c r="C65" s="10" t="str">
        <f>IF(ISERROR(College!O50/College!G50),"n/a",College!O50/College!G50)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IF(ISERROR(College!N50/College!J50),"n/a",College!N50/College!J50)</f>
        <v>n/a</v>
      </c>
      <c r="C66" s="10" t="str">
        <f>IF(ISERROR(College!O50/College!K50),"n/a",College!O50/College!K50)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9/11/2020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69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September 11,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70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4" ht="15.75" x14ac:dyDescent="0.2">
      <c r="A9" s="420"/>
      <c r="B9" s="353" t="str">
        <f>(Summary!B7)</f>
        <v>as of 9/11/20</v>
      </c>
      <c r="C9" s="355" t="str">
        <f>Summary!C7</f>
        <v>as of 9/11/19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IF(ISERROR(College!F61/College!B61),"n/a",College!F61/College!B61)</f>
        <v>n/a</v>
      </c>
      <c r="C11" s="10" t="str">
        <f>IF(ISERROR(College!G61/College!C61),"n/a",College!G61/College!C61)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IF(ISERROR(College!J61/College!F61),"n/a",College!J61/College!F61)</f>
        <v>n/a</v>
      </c>
      <c r="C12" s="10" t="str">
        <f>IF(ISERROR(College!K61/College!G61),"n/a",College!K61/College!G61)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IF(ISERROR(College!N61/College!F61),"n/a",College!N61/College!F61)</f>
        <v>n/a</v>
      </c>
      <c r="C13" s="10" t="str">
        <f>IF(ISERROR(College!O61/College!G61),"n/a",College!O61/College!G61)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IF(ISERROR(College!N61/College!J61),"n/a",College!N61/College!J61)</f>
        <v>n/a</v>
      </c>
      <c r="C14" s="10" t="str">
        <f>IF(ISERROR(College!O61/College!K61),"n/a",College!O61/College!K61)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IF(ISERROR(College!F65/College!B65),"n/a",College!F65/College!B65)</f>
        <v>n/a</v>
      </c>
      <c r="C17" s="10" t="str">
        <f>IF(ISERROR(College!G65/College!C65),"n/a",College!G65/College!C65)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IF(ISERROR(College!J65/College!F65),"n/a",College!J65/College!F65)</f>
        <v>n/a</v>
      </c>
      <c r="C18" s="10" t="str">
        <f>IF(ISERROR(College!K65/College!G65),"n/a",College!K65/College!G65)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IF(ISERROR(College!N65/College!F65),"n/a",College!N65/College!F65)</f>
        <v>n/a</v>
      </c>
      <c r="C19" s="10" t="str">
        <f>IF(ISERROR(College!O65/College!G65),"n/a",College!O65/College!G65)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IF(ISERROR(College!N65/College!J65),"n/a",College!N65/College!J65)</f>
        <v>n/a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IF(ISERROR(College!F63/College!B63),"n/a",College!F63/College!B63)</f>
        <v>n/a</v>
      </c>
      <c r="C23" s="10" t="str">
        <f>IF(ISERROR(College!G63/College!C63),"n/a",College!G63/College!C63)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IF(ISERROR(College!J63/College!F63),"n/a",College!J63/College!F63)</f>
        <v>n/a</v>
      </c>
      <c r="C24" s="10" t="str">
        <f>IF(ISERROR(College!K63/College!G63),"n/a",College!K63/College!G63)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IF(ISERROR(College!N63/College!F63),"n/a",College!N63/College!F63)</f>
        <v>n/a</v>
      </c>
      <c r="C25" s="10" t="str">
        <f>IF(ISERROR(College!O63/College!G63),"n/a",College!O63/College!G63)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IF(ISERROR(College!N63/College!J63),"n/a",College!N63/College!J63)</f>
        <v>n/a</v>
      </c>
      <c r="C26" s="10" t="str">
        <f>IF(ISERROR(College!O63/College!K63),"n/a",College!O63/College!K63)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IF(ISERROR(College!F59/College!B59),"n/a",College!F59/College!B59)</f>
        <v>n/a</v>
      </c>
      <c r="C29" s="10" t="str">
        <f>IF(ISERROR(College!G59/College!C59),"n/a",College!G59/College!C59)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IF(ISERROR(College!J59/College!F59),"n/a",College!J59/College!F59)</f>
        <v>n/a</v>
      </c>
      <c r="C30" s="10" t="str">
        <f>IF(ISERROR(College!K59/College!G59),"n/a",College!K59/College!G59)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IF(ISERROR(College!N59/College!F59),"n/a",College!N59/College!F59)</f>
        <v>n/a</v>
      </c>
      <c r="C31" s="10" t="str">
        <f>IF(ISERROR(College!O59/College!G59),"n/a",College!O59/College!G59)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IF(ISERROR(College!N59/College!J59),"n/a",College!N59/College!J59)</f>
        <v>n/a</v>
      </c>
      <c r="C32" s="10" t="str">
        <f>IF(ISERROR(College!O59/College!K59),"n/a",College!O59/College!K59)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x14ac:dyDescent="0.2">
      <c r="A36" s="420" t="s">
        <v>12</v>
      </c>
      <c r="B36" s="353" t="str">
        <f>(Summary!B7)</f>
        <v>as of 9/11/20</v>
      </c>
      <c r="C36" s="353" t="str">
        <f>(Summary!C7)</f>
        <v>as of 9/11/19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0.41666666666666669</v>
      </c>
      <c r="C39" s="10">
        <f>IF(ISERROR(College!G68/College!C68),"n/a",College!G68/College!C68)</f>
        <v>0</v>
      </c>
      <c r="D39" s="12">
        <f>IF(ISERROR(B39-C39),"n/a",B39-C39)</f>
        <v>0.41666666666666669</v>
      </c>
    </row>
    <row r="40" spans="1:4" ht="15" x14ac:dyDescent="0.2">
      <c r="A40" s="14" t="s">
        <v>14</v>
      </c>
      <c r="B40" s="10">
        <f>IF(ISERROR(College!J68/College!F68),"n/a",College!J68/College!F68)</f>
        <v>0</v>
      </c>
      <c r="C40" s="10" t="str">
        <f>IF(ISERROR(College!K68/College!G68),"n/a",College!K68/College!G68)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>
        <f>IF(ISERROR(College!N68/College!F68),"n/a",College!N68/College!F68)</f>
        <v>0</v>
      </c>
      <c r="C41" s="10" t="str">
        <f>IF(ISERROR(College!O68/College!G68),"n/a",College!O68/College!G68)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IF(ISERROR(College!N68/College!J68),"n/a",College!N68/College!J68)</f>
        <v>n/a</v>
      </c>
      <c r="C42" s="10" t="str">
        <f>IF(ISERROR(College!O68/College!K68),"n/a",College!O68/College!K68)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IF(ISERROR(College!K73/College!G73),"n/a",College!K73/College!G73)</f>
        <v>n/a</v>
      </c>
      <c r="C51" s="10" t="str">
        <f>IF(ISERROR(College!G73/College!C73),"n/a",College!G73/College!C73)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IF(ISERROR(College!J73/College!F73),"n/a",College!J73/College!F73)</f>
        <v>n/a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IF(ISERROR(College!N73/College!F73),"n/a",College!N73/College!F73)</f>
        <v>n/a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 t="str">
        <f>IF(ISERROR(College!F71/College!B71),"n/a",College!F71/College!B71)</f>
        <v>n/a</v>
      </c>
      <c r="C57" s="10" t="str">
        <f>IF(ISERROR(College!G71/College!C71),"n/a",College!G71/College!C71)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IF(ISERROR(College!J71/College!F71),"n/a",College!J71/College!F71)</f>
        <v>n/a</v>
      </c>
      <c r="C58" s="10" t="str">
        <f>IF(ISERROR(College!K71/College!G71),"n/a",College!K71/College!G71)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IF(ISERROR(College!N71/College!F71),"n/a",College!N71/College!F71)</f>
        <v>n/a</v>
      </c>
      <c r="C59" s="10" t="str">
        <f>IF(ISERROR(College!O71/College!G71),"n/a",College!O71/College!G71)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IF(ISERROR(College!N71/College!J71),"n/a",College!N71/College!J71)</f>
        <v>n/a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0.41666666666666669</v>
      </c>
      <c r="C63" s="10">
        <f>IF(ISERROR(College!G66/College!C66),"n/a",College!G66/College!C66)</f>
        <v>0</v>
      </c>
      <c r="D63" s="12">
        <f>IF(ISERROR(B63-C63),"n/a",B63-C63)</f>
        <v>0.41666666666666669</v>
      </c>
    </row>
    <row r="64" spans="1:4" ht="15" x14ac:dyDescent="0.2">
      <c r="A64" s="14" t="s">
        <v>14</v>
      </c>
      <c r="B64" s="10">
        <f>IF(ISERROR(College!J66/College!F66),"n/a",College!J66/College!F66)</f>
        <v>0</v>
      </c>
      <c r="C64" s="10" t="str">
        <f>IF(ISERROR(College!K66/College!G66),"n/a",College!K66/College!G66)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>
        <f>IF(ISERROR(College!N66/College!F66),"n/a",College!N66/College!F66)</f>
        <v>0</v>
      </c>
      <c r="C65" s="10" t="str">
        <f>IF(ISERROR(College!O66/College!G66),"n/a",College!O66/College!G66)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IF(ISERROR(College!N66/College!J66),"n/a",College!N66/College!J66)</f>
        <v>n/a</v>
      </c>
      <c r="C66" s="10" t="str">
        <f>IF(ISERROR(College!O66/College!K66),"n/a",College!O66/College!K66)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9/11/2020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66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September 11,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74</v>
      </c>
      <c r="B6" s="425"/>
      <c r="C6" s="425"/>
      <c r="D6" s="426"/>
    </row>
    <row r="7" spans="1:4" ht="16.5" thickBot="1" x14ac:dyDescent="0.3">
      <c r="A7" s="421" t="s">
        <v>8</v>
      </c>
      <c r="B7" s="422"/>
      <c r="C7" s="422"/>
      <c r="D7" s="423"/>
    </row>
    <row r="8" spans="1:4" ht="15.75" customHeight="1" x14ac:dyDescent="0.2">
      <c r="A8" s="419" t="s">
        <v>12</v>
      </c>
      <c r="B8" s="352" t="str">
        <f>(Summary!B6)</f>
        <v>Winter 2021</v>
      </c>
      <c r="C8" s="352" t="str">
        <f>(Summary!C6)</f>
        <v>Winter 2020</v>
      </c>
      <c r="D8" s="417" t="s">
        <v>1</v>
      </c>
    </row>
    <row r="9" spans="1:4" ht="15.75" customHeight="1" x14ac:dyDescent="0.2">
      <c r="A9" s="420" t="s">
        <v>12</v>
      </c>
      <c r="B9" s="353" t="str">
        <f>(Summary!B7)</f>
        <v>as of 9/11/20</v>
      </c>
      <c r="C9" s="353" t="str">
        <f>(Summary!C7)</f>
        <v>as of 9/11/19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0.28671328671328672</v>
      </c>
      <c r="C12" s="10">
        <f>IF(ISERROR(College!G77/College!C77),"n/a",College!G77/College!C77)</f>
        <v>0</v>
      </c>
      <c r="D12" s="12">
        <f>IF(ISERROR(B12-C12),"n/a",B12-C12)</f>
        <v>0.28671328671328672</v>
      </c>
    </row>
    <row r="13" spans="1:4" ht="15" x14ac:dyDescent="0.2">
      <c r="A13" s="14" t="s">
        <v>14</v>
      </c>
      <c r="B13" s="10">
        <f>IF(ISERROR(College!J77/College!F77),"n/a",College!J77/College!F77)</f>
        <v>0</v>
      </c>
      <c r="C13" s="10" t="str">
        <f>IF(ISERROR(College!K77/College!G77),"n/a",College!K77/College!G77)</f>
        <v>n/a</v>
      </c>
      <c r="D13" s="12" t="str">
        <f>IF(ISERROR(B13-C13),"n/a",B13-C13)</f>
        <v>n/a</v>
      </c>
    </row>
    <row r="14" spans="1:4" ht="15" x14ac:dyDescent="0.2">
      <c r="A14" s="14" t="s">
        <v>15</v>
      </c>
      <c r="B14" s="10">
        <f>IF(ISERROR(College!N77/College!F77),"n/a",College!N77/College!F77)</f>
        <v>0</v>
      </c>
      <c r="C14" s="10" t="str">
        <f>IF(ISERROR(College!O77/College!G77),"n/a",College!O77/College!G77)</f>
        <v>n/a</v>
      </c>
      <c r="D14" s="12" t="str">
        <f>IF(ISERROR(B14-C14),"n/a",B14-C14)</f>
        <v>n/a</v>
      </c>
    </row>
    <row r="15" spans="1:4" ht="15" x14ac:dyDescent="0.2">
      <c r="A15" s="14" t="s">
        <v>16</v>
      </c>
      <c r="B15" s="10" t="str">
        <f>IF(ISERROR(College!N77/College!J77),"n/a",College!N77/College!J77)</f>
        <v>n/a</v>
      </c>
      <c r="C15" s="10" t="str">
        <f>IF(ISERROR(College!O77/College!K77),"n/a",College!O77/College!K77)</f>
        <v>n/a</v>
      </c>
      <c r="D15" s="12" t="str">
        <f>IF(ISERROR(B15-C15),"n/a",B15-C15)</f>
        <v>n/a</v>
      </c>
    </row>
    <row r="16" spans="1:4" ht="15" x14ac:dyDescent="0.2">
      <c r="A16" s="14" t="s">
        <v>17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 t="str">
        <f>IF(ISERROR(College!K82/College!G82),"n/a",College!K82/College!G82)</f>
        <v>n/a</v>
      </c>
      <c r="C24" s="10">
        <f>IF(ISERROR(College!L82/College!H82),"n/a",College!L82/College!H82)</f>
        <v>0</v>
      </c>
      <c r="D24" s="12" t="str">
        <f>IF(ISERROR(B24-C24),"n/a",B24-C24)</f>
        <v>n/a</v>
      </c>
    </row>
    <row r="25" spans="1:4" ht="15" x14ac:dyDescent="0.2">
      <c r="A25" s="14" t="s">
        <v>14</v>
      </c>
      <c r="B25" s="10">
        <f>IF(ISERROR(College!J82/College!F82),"n/a",College!J82/College!F82)</f>
        <v>0</v>
      </c>
      <c r="C25" s="10" t="str">
        <f>IF(ISERROR(College!K82/College!G82),"n/a",College!K82/College!G82)</f>
        <v>n/a</v>
      </c>
      <c r="D25" s="12" t="str">
        <f>IF(ISERROR(B25-C25),"n/a",B25-C25)</f>
        <v>n/a</v>
      </c>
    </row>
    <row r="26" spans="1:4" ht="15" x14ac:dyDescent="0.2">
      <c r="A26" s="14" t="s">
        <v>15</v>
      </c>
      <c r="B26" s="10">
        <f>IF(ISERROR(College!N82/College!F82),"n/a",College!N82/College!F82)</f>
        <v>0</v>
      </c>
      <c r="C26" s="10" t="str">
        <f>IF(ISERROR(College!O82/College!G82),"n/a",College!O82/College!G82)</f>
        <v>n/a</v>
      </c>
      <c r="D26" s="12" t="str">
        <f>IF(ISERROR(B26-C26),"n/a",B26-C26)</f>
        <v>n/a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0.53846153846153844</v>
      </c>
      <c r="C30" s="10">
        <f>IF(ISERROR(College!G80/College!C80),"n/a",College!G80/College!C80)</f>
        <v>0</v>
      </c>
      <c r="D30" s="12">
        <f>IF(ISERROR(B30-C30),"n/a",B30-C30)</f>
        <v>0.53846153846153844</v>
      </c>
    </row>
    <row r="31" spans="1:4" ht="15" x14ac:dyDescent="0.2">
      <c r="A31" s="14" t="s">
        <v>14</v>
      </c>
      <c r="B31" s="10">
        <f>IF(ISERROR(College!J80/College!F80),"n/a",College!J80/College!F80)</f>
        <v>0</v>
      </c>
      <c r="C31" s="10" t="str">
        <f>IF(ISERROR(College!K80/College!G80),"n/a",College!K80/College!G80)</f>
        <v>n/a</v>
      </c>
      <c r="D31" s="12" t="str">
        <f>IF(ISERROR(B31-C31),"n/a",B31-C31)</f>
        <v>n/a</v>
      </c>
    </row>
    <row r="32" spans="1:4" ht="15" x14ac:dyDescent="0.2">
      <c r="A32" s="14" t="s">
        <v>15</v>
      </c>
      <c r="B32" s="10">
        <f>IF(ISERROR(College!N80/College!F80),"n/a",College!N80/College!F80)</f>
        <v>0</v>
      </c>
      <c r="C32" s="10" t="str">
        <f>IF(ISERROR(College!O80/College!G80),"n/a",College!O80/College!G80)</f>
        <v>n/a</v>
      </c>
      <c r="D32" s="12" t="str">
        <f>IF(ISERROR(B32-C32),"n/a",B32-C32)</f>
        <v>n/a</v>
      </c>
    </row>
    <row r="33" spans="1:4" ht="15" x14ac:dyDescent="0.2">
      <c r="A33" s="14" t="s">
        <v>16</v>
      </c>
      <c r="B33" s="10" t="str">
        <f>IF(ISERROR(College!N80/College!J80),"n/a",College!N80/College!J80)</f>
        <v>n/a</v>
      </c>
      <c r="C33" s="10" t="str">
        <f>IF(ISERROR(College!O80/College!K80),"n/a",College!O80/College!K80)</f>
        <v>n/a</v>
      </c>
      <c r="D33" s="12" t="str">
        <f>IF(ISERROR(B33-C33),"n/a",B33-C33)</f>
        <v>n/a</v>
      </c>
    </row>
    <row r="34" spans="1:4" ht="15" x14ac:dyDescent="0.2">
      <c r="A34" s="14" t="s">
        <v>17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0.310126582278481</v>
      </c>
      <c r="C36" s="10">
        <f>IF(ISERROR(College!G75/College!C75),"n/a",College!G75/College!C75)</f>
        <v>0</v>
      </c>
      <c r="D36" s="12">
        <f>IF(ISERROR(B36-C36),"n/a",B36-C36)</f>
        <v>0.310126582278481</v>
      </c>
    </row>
    <row r="37" spans="1:4" ht="15" x14ac:dyDescent="0.2">
      <c r="A37" s="14" t="s">
        <v>14</v>
      </c>
      <c r="B37" s="10">
        <f>IF(ISERROR(College!J75/College!F75),"n/a",College!J75/College!F75)</f>
        <v>0</v>
      </c>
      <c r="C37" s="10" t="str">
        <f>IF(ISERROR(College!K75/College!G75),"n/a",College!K75/College!G75)</f>
        <v>n/a</v>
      </c>
      <c r="D37" s="12" t="str">
        <f>IF(ISERROR(B37-C37),"n/a",B37-C37)</f>
        <v>n/a</v>
      </c>
    </row>
    <row r="38" spans="1:4" ht="15" x14ac:dyDescent="0.2">
      <c r="A38" s="14" t="s">
        <v>15</v>
      </c>
      <c r="B38" s="10">
        <f>IF(ISERROR(College!N75/College!F75),"n/a",College!N75/College!F75)</f>
        <v>0</v>
      </c>
      <c r="C38" s="10" t="str">
        <f>IF(ISERROR(College!O75/College!G75),"n/a",College!O75/College!G75)</f>
        <v>n/a</v>
      </c>
      <c r="D38" s="12" t="str">
        <f>IF(ISERROR(B38-C38),"n/a",B38-C38)</f>
        <v>n/a</v>
      </c>
    </row>
    <row r="39" spans="1:4" ht="15" x14ac:dyDescent="0.2">
      <c r="A39" s="14" t="s">
        <v>16</v>
      </c>
      <c r="B39" s="10" t="str">
        <f>IF(ISERROR(College!N75/College!J75),"n/a",College!N75/College!J75)</f>
        <v>n/a</v>
      </c>
      <c r="C39" s="10" t="str">
        <f>IF(ISERROR(College!O75/College!K75),"n/a",College!O75/College!K75)</f>
        <v>n/a</v>
      </c>
      <c r="D39" s="12" t="str">
        <f>IF(ISERROR(B39-C39),"n/a",B39-C39)</f>
        <v>n/a</v>
      </c>
    </row>
    <row r="40" spans="1:4" ht="15.75" thickBot="1" x14ac:dyDescent="0.25">
      <c r="A40" s="15" t="s">
        <v>17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9/11/2020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79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September 11,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80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4" ht="15.75" x14ac:dyDescent="0.2">
      <c r="A9" s="420"/>
      <c r="B9" s="353" t="str">
        <f>(Summary!B7)</f>
        <v>as of 9/11/20</v>
      </c>
      <c r="C9" s="355" t="str">
        <f>Summary!C7</f>
        <v>as of 9/11/19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IF(ISERROR(College!F86/College!B86),"n/a",College!F86/College!B86)</f>
        <v>n/a</v>
      </c>
      <c r="C11" s="10" t="str">
        <f>IF(ISERROR(College!G86/College!C86),"n/a",College!G86/College!C86)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IF(ISERROR(College!J86/College!F86),"n/a",College!J86/College!F86)</f>
        <v>n/a</v>
      </c>
      <c r="C12" s="10" t="str">
        <f>IF(ISERROR(College!K86/College!G86),"n/a",College!K86/College!G86)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IF(ISERROR(College!N86/College!F86),"n/a",College!N86/College!F86)</f>
        <v>n/a</v>
      </c>
      <c r="C13" s="10" t="str">
        <f>IF(ISERROR(College!O86/College!G86),"n/a",College!O86/College!G86)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IF(ISERROR(College!N86/College!J86),"n/a",College!N86/College!J86)</f>
        <v>n/a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IF(ISERROR(College!F90/College!B90),"n/a",College!F90/College!B90)</f>
        <v>n/a</v>
      </c>
      <c r="C17" s="10" t="str">
        <f>IF(ISERROR(College!G90/College!C90),"n/a",College!G90/College!C90)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IF(ISERROR(College!J90/College!F90),"n/a",College!J90/College!F90)</f>
        <v>n/a</v>
      </c>
      <c r="C18" s="10" t="str">
        <f>IF(ISERROR(College!K90/College!G90),"n/a",College!K90/College!G90)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IF(ISERROR(College!N90/College!F90),"n/a",College!N90/College!F90)</f>
        <v>n/a</v>
      </c>
      <c r="C19" s="10" t="str">
        <f>IF(ISERROR(College!O90/College!G90),"n/a",College!O90/College!G90)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IF(ISERROR(College!F88/College!B88),"n/a",College!F88/College!B88)</f>
        <v>n/a</v>
      </c>
      <c r="C23" s="10" t="str">
        <f>IF(ISERROR(College!G88/College!C88),"n/a",College!G88/College!C88)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IF(ISERROR(College!J88/College!F88),"n/a",College!J88/College!F88)</f>
        <v>n/a</v>
      </c>
      <c r="C24" s="10" t="str">
        <f>IF(ISERROR(College!K88/College!G88),"n/a",College!K88/College!G88)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IF(ISERROR(College!N88/College!F88),"n/a",College!N88/College!F88)</f>
        <v>n/a</v>
      </c>
      <c r="C25" s="10" t="str">
        <f>IF(ISERROR(College!O88/College!G88),"n/a",College!O88/College!G88)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IF(ISERROR(College!F84/College!B84),"n/a",College!F84/College!B84)</f>
        <v>n/a</v>
      </c>
      <c r="C29" s="10" t="str">
        <f>IF(ISERROR(College!G84/College!C84),"n/a",College!G84/College!C84)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IF(ISERROR(College!J84/College!F84),"n/a",College!J84/College!F84)</f>
        <v>n/a</v>
      </c>
      <c r="C30" s="10" t="str">
        <f>IF(ISERROR(College!K84/College!G84),"n/a",College!K84/College!G84)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IF(ISERROR(College!N84/College!F84),"n/a",College!N84/College!F84)</f>
        <v>n/a</v>
      </c>
      <c r="C31" s="10" t="str">
        <f>IF(ISERROR(College!O84/College!G84),"n/a",College!O84/College!G84)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IF(ISERROR(College!N84/College!J84),"n/a",College!N84/College!J84)</f>
        <v>n/a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x14ac:dyDescent="0.2">
      <c r="A36" s="420" t="s">
        <v>12</v>
      </c>
      <c r="B36" s="353" t="str">
        <f>(Summary!B7)</f>
        <v>as of 9/11/20</v>
      </c>
      <c r="C36" s="353" t="str">
        <f>(Summary!C7)</f>
        <v>as of 9/11/19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0.18181818181818182</v>
      </c>
      <c r="C39" s="10">
        <f>IF(ISERROR(College!G93/College!C93),"n/a",College!G93/College!C93)</f>
        <v>0</v>
      </c>
      <c r="D39" s="12">
        <f>IF(ISERROR(B39-C39),"n/a",B39-C39)</f>
        <v>0.18181818181818182</v>
      </c>
    </row>
    <row r="40" spans="1:4" ht="15" x14ac:dyDescent="0.2">
      <c r="A40" s="14" t="s">
        <v>14</v>
      </c>
      <c r="B40" s="10">
        <f>IF(ISERROR(College!J93/College!F93),"n/a",College!J93/College!F93)</f>
        <v>0</v>
      </c>
      <c r="C40" s="10" t="str">
        <f>IF(ISERROR(College!K93/College!G93),"n/a",College!K93/College!G93)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>
        <f>IF(ISERROR(College!N93/College!F93),"n/a",College!N93/College!F93)</f>
        <v>0</v>
      </c>
      <c r="C41" s="10" t="str">
        <f>IF(ISERROR(College!O93/College!G93),"n/a",College!O93/College!G93)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IF(ISERROR(College!N93/College!J93),"n/a",College!N93/College!J93)</f>
        <v>n/a</v>
      </c>
      <c r="C42" s="10" t="str">
        <f>IF(ISERROR(College!O93/College!K93),"n/a",College!O93/College!K93)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 t="str">
        <f>IF(ISERROR(College!F96/College!B96),"n/a",College!F96/College!B96)</f>
        <v>n/a</v>
      </c>
      <c r="C57" s="10" t="str">
        <f>IF(ISERROR(College!G96/College!C96),"n/a",College!G96/College!C96)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IF(ISERROR(College!J96/College!F96),"n/a",College!J96/College!F96)</f>
        <v>n/a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IF(ISERROR(College!N96/College!F96),"n/a",College!N96/College!F96)</f>
        <v>n/a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0.18181818181818182</v>
      </c>
      <c r="C63" s="10">
        <f>IF(ISERROR(College!G91/College!C91),"n/a",College!G91/College!C91)</f>
        <v>0</v>
      </c>
      <c r="D63" s="12">
        <f>IF(ISERROR(B63-C63),"n/a",B63-C63)</f>
        <v>0.18181818181818182</v>
      </c>
    </row>
    <row r="64" spans="1:4" ht="15" x14ac:dyDescent="0.2">
      <c r="A64" s="14" t="s">
        <v>14</v>
      </c>
      <c r="B64" s="10">
        <f>IF(ISERROR(College!J91/College!F91),"n/a",College!J91/College!F91)</f>
        <v>0</v>
      </c>
      <c r="C64" s="10" t="str">
        <f>IF(ISERROR(College!K91/College!G91),"n/a",College!K91/College!G91)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>
        <f>IF(ISERROR(College!N91/College!F91),"n/a",College!N91/College!F91)</f>
        <v>0</v>
      </c>
      <c r="C65" s="10" t="str">
        <f>IF(ISERROR(College!O91/College!G91),"n/a",College!O91/College!G91)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IF(ISERROR(College!N91/College!J91),"n/a",College!N91/College!J91)</f>
        <v>n/a</v>
      </c>
      <c r="C66" s="10" t="str">
        <f>IF(ISERROR(College!O91/College!K91),"n/a",College!O91/College!K91)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9/11/2020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ca7bfdcf-1463-48ab-aff7-245b8ac76c12"/>
    <ds:schemaRef ds:uri="http://purl.org/dc/terms/"/>
    <ds:schemaRef ds:uri="http://schemas.microsoft.com/office/2006/metadata/properties"/>
    <ds:schemaRef ds:uri="http://schemas.microsoft.com/office/infopath/2007/PartnerControls"/>
    <ds:schemaRef ds:uri="7b0d7e73-53c3-49f5-853f-2cb02a03065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2020-09-11T16:22:06Z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